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E:\f_content\content\016-grejd\"/>
    </mc:Choice>
  </mc:AlternateContent>
  <xr:revisionPtr revIDLastSave="0" documentId="13_ncr:1_{DB20304D-FAA5-47ED-88F8-BC1E01D878CE}" xr6:coauthVersionLast="47" xr6:coauthVersionMax="47" xr10:uidLastSave="{00000000-0000-0000-0000-000000000000}"/>
  <bookViews>
    <workbookView xWindow="-110" yWindow="-110" windowWidth="25820" windowHeight="13900" tabRatio="552" firstSheet="3" activeTab="4" xr2:uid="{00000000-000D-0000-FFFF-FFFF00000000}"/>
  </bookViews>
  <sheets>
    <sheet name="demo" sheetId="3" state="hidden" r:id="rId1"/>
    <sheet name="gör så här" sheetId="7" state="hidden" r:id="rId2"/>
    <sheet name="konverterat" sheetId="1" state="hidden" r:id="rId3"/>
    <sheet name="grejd" sheetId="2" r:id="rId4"/>
    <sheet name="betygsdata" sheetId="8" r:id="rId5"/>
    <sheet name="analysfrågor" sheetId="4" state="hidden" r:id="rId6"/>
  </sheets>
  <definedNames>
    <definedName name="_xlnm.Print_Area" localSheetId="0">demo!$A$1:$AY$40</definedName>
    <definedName name="_xlnm.Print_Area" localSheetId="3">grejd!$A$1:$AX$45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2" i="2" l="1" a="1"/>
  <c r="J2" i="2" s="1"/>
  <c r="H4" i="1" l="1"/>
  <c r="I4" i="1"/>
  <c r="J4" i="1"/>
  <c r="K4" i="1"/>
  <c r="H5" i="1"/>
  <c r="I5" i="1"/>
  <c r="J5" i="1"/>
  <c r="K5" i="1"/>
  <c r="H6" i="1"/>
  <c r="I6" i="1"/>
  <c r="J6" i="1"/>
  <c r="K6" i="1"/>
  <c r="H7" i="1"/>
  <c r="I7" i="1"/>
  <c r="J7" i="1"/>
  <c r="K7" i="1"/>
  <c r="H8" i="1"/>
  <c r="I8" i="1"/>
  <c r="J8" i="1"/>
  <c r="K8" i="1"/>
  <c r="H9" i="1"/>
  <c r="I9" i="1"/>
  <c r="J9" i="1"/>
  <c r="K9" i="1"/>
  <c r="H10" i="1"/>
  <c r="I10" i="1"/>
  <c r="J10" i="1"/>
  <c r="K10" i="1"/>
  <c r="H11" i="1"/>
  <c r="I11" i="1"/>
  <c r="J11" i="1"/>
  <c r="K11" i="1"/>
  <c r="H12" i="1"/>
  <c r="I12" i="1"/>
  <c r="J12" i="1"/>
  <c r="K12" i="1"/>
  <c r="H13" i="1"/>
  <c r="I13" i="1"/>
  <c r="J13" i="1"/>
  <c r="K13" i="1"/>
  <c r="H14" i="1"/>
  <c r="I14" i="1"/>
  <c r="J14" i="1"/>
  <c r="K14" i="1"/>
  <c r="H15" i="1"/>
  <c r="I15" i="1"/>
  <c r="J15" i="1"/>
  <c r="K15" i="1"/>
  <c r="H16" i="1"/>
  <c r="I16" i="1"/>
  <c r="J16" i="1"/>
  <c r="K16" i="1"/>
  <c r="H17" i="1"/>
  <c r="I17" i="1"/>
  <c r="J17" i="1"/>
  <c r="K17" i="1"/>
  <c r="H18" i="1"/>
  <c r="I18" i="1"/>
  <c r="J18" i="1"/>
  <c r="K18" i="1"/>
  <c r="H19" i="1"/>
  <c r="I19" i="1"/>
  <c r="J19" i="1"/>
  <c r="K19" i="1"/>
  <c r="H20" i="1"/>
  <c r="I20" i="1"/>
  <c r="J20" i="1"/>
  <c r="K20" i="1"/>
  <c r="H21" i="1"/>
  <c r="I21" i="1"/>
  <c r="J21" i="1"/>
  <c r="K21" i="1"/>
  <c r="H22" i="1"/>
  <c r="I22" i="1"/>
  <c r="J22" i="1"/>
  <c r="K22" i="1"/>
  <c r="H23" i="1"/>
  <c r="I23" i="1"/>
  <c r="J23" i="1"/>
  <c r="K23" i="1"/>
  <c r="H24" i="1"/>
  <c r="I24" i="1"/>
  <c r="J24" i="1"/>
  <c r="K24" i="1"/>
  <c r="H25" i="1"/>
  <c r="I25" i="1"/>
  <c r="J25" i="1"/>
  <c r="K25" i="1"/>
  <c r="H26" i="1"/>
  <c r="I26" i="1"/>
  <c r="J26" i="1"/>
  <c r="K26" i="1"/>
  <c r="H27" i="1"/>
  <c r="I27" i="1"/>
  <c r="J27" i="1"/>
  <c r="K27" i="1"/>
  <c r="H28" i="1"/>
  <c r="I28" i="1"/>
  <c r="J28" i="1"/>
  <c r="K28" i="1"/>
  <c r="H29" i="1"/>
  <c r="I29" i="1"/>
  <c r="J29" i="1"/>
  <c r="K29" i="1"/>
  <c r="H30" i="1"/>
  <c r="I30" i="1"/>
  <c r="J30" i="1"/>
  <c r="K30" i="1"/>
  <c r="H31" i="1"/>
  <c r="I31" i="1"/>
  <c r="J31" i="1"/>
  <c r="K31" i="1"/>
  <c r="H32" i="1"/>
  <c r="I32" i="1"/>
  <c r="J32" i="1"/>
  <c r="K32" i="1"/>
  <c r="H33" i="1"/>
  <c r="I33" i="1"/>
  <c r="J33" i="1"/>
  <c r="K33" i="1"/>
  <c r="H34" i="1"/>
  <c r="I34" i="1"/>
  <c r="J34" i="1"/>
  <c r="K34" i="1"/>
  <c r="K3" i="1"/>
  <c r="J3" i="1"/>
  <c r="I3" i="1"/>
  <c r="H3" i="1"/>
  <c r="AW15" i="2"/>
  <c r="AW16" i="2"/>
  <c r="AW17" i="2"/>
  <c r="AW18" i="2"/>
  <c r="AW19" i="2"/>
  <c r="AW20" i="2"/>
  <c r="AW21" i="2"/>
  <c r="AW22" i="2"/>
  <c r="AW23" i="2"/>
  <c r="AW24" i="2"/>
  <c r="AW25" i="2"/>
  <c r="AW26" i="2"/>
  <c r="AW27" i="2"/>
  <c r="AW28" i="2"/>
  <c r="AW29" i="2"/>
  <c r="AW30" i="2"/>
  <c r="AW31" i="2"/>
  <c r="AW32" i="2"/>
  <c r="AW33" i="2"/>
  <c r="AW34" i="2"/>
  <c r="AW35" i="2"/>
  <c r="AW36" i="2"/>
  <c r="AW37" i="2"/>
  <c r="AW38" i="2"/>
  <c r="AW39" i="2"/>
  <c r="AW40" i="2"/>
  <c r="AW41" i="2"/>
  <c r="AW42" i="2"/>
  <c r="AW43" i="2"/>
  <c r="AW44" i="2"/>
  <c r="AW45" i="2"/>
  <c r="AW14" i="2"/>
  <c r="Z4" i="1"/>
  <c r="Z5" i="1"/>
  <c r="Z6" i="1"/>
  <c r="Z7" i="1"/>
  <c r="Z8" i="1"/>
  <c r="Z9" i="1"/>
  <c r="Z10" i="1"/>
  <c r="Z11" i="1"/>
  <c r="Z12" i="1"/>
  <c r="Z13" i="1"/>
  <c r="Z14" i="1"/>
  <c r="Z15" i="1"/>
  <c r="Z16" i="1"/>
  <c r="Z17" i="1"/>
  <c r="Z18" i="1"/>
  <c r="Z19" i="1"/>
  <c r="Z20" i="1"/>
  <c r="Z21" i="1"/>
  <c r="Z22" i="1"/>
  <c r="Z23" i="1"/>
  <c r="Z24" i="1"/>
  <c r="Z25" i="1"/>
  <c r="Z26" i="1"/>
  <c r="Z27" i="1"/>
  <c r="Z28" i="1"/>
  <c r="Z29" i="1"/>
  <c r="Z30" i="1"/>
  <c r="Z31" i="1"/>
  <c r="Z32" i="1"/>
  <c r="Z33" i="1"/>
  <c r="Z34" i="1"/>
  <c r="Z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B15" i="2" l="1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14" i="2"/>
  <c r="L45" i="2" l="1"/>
  <c r="M45" i="2" s="1"/>
  <c r="N45" i="2"/>
  <c r="O45" i="2"/>
  <c r="P45" i="2" s="1"/>
  <c r="Q45" i="2"/>
  <c r="R45" i="2"/>
  <c r="S45" i="2" s="1"/>
  <c r="A33" i="1" l="1"/>
  <c r="A44" i="2" s="1"/>
  <c r="B33" i="1"/>
  <c r="C33" i="1"/>
  <c r="D44" i="2" s="1"/>
  <c r="E44" i="2" s="1"/>
  <c r="D33" i="1"/>
  <c r="F44" i="2" s="1"/>
  <c r="G44" i="2" s="1"/>
  <c r="E33" i="1"/>
  <c r="H44" i="2" s="1"/>
  <c r="I44" i="2" s="1"/>
  <c r="F33" i="1"/>
  <c r="J44" i="2" s="1"/>
  <c r="K44" i="2" s="1"/>
  <c r="L44" i="2"/>
  <c r="M44" i="2" s="1"/>
  <c r="N44" i="2"/>
  <c r="O44" i="2"/>
  <c r="P44" i="2" s="1"/>
  <c r="Q44" i="2"/>
  <c r="R44" i="2"/>
  <c r="S44" i="2" s="1"/>
  <c r="L33" i="1"/>
  <c r="T44" i="2" s="1"/>
  <c r="U44" i="2" s="1"/>
  <c r="M33" i="1"/>
  <c r="V44" i="2" s="1"/>
  <c r="W44" i="2" s="1"/>
  <c r="N33" i="1"/>
  <c r="X44" i="2" s="1"/>
  <c r="Y44" i="2" s="1"/>
  <c r="O33" i="1"/>
  <c r="Z44" i="2" s="1"/>
  <c r="AA44" i="2" s="1"/>
  <c r="P33" i="1"/>
  <c r="AB44" i="2" s="1"/>
  <c r="AC44" i="2" s="1"/>
  <c r="Q33" i="1"/>
  <c r="AD44" i="2" s="1"/>
  <c r="AE44" i="2" s="1"/>
  <c r="R33" i="1"/>
  <c r="AF44" i="2" s="1"/>
  <c r="AG44" i="2" s="1"/>
  <c r="S33" i="1"/>
  <c r="AH44" i="2" s="1"/>
  <c r="AI44" i="2" s="1"/>
  <c r="T33" i="1"/>
  <c r="AJ44" i="2" s="1"/>
  <c r="AK44" i="2" s="1"/>
  <c r="U33" i="1"/>
  <c r="AL44" i="2" s="1"/>
  <c r="AM44" i="2" s="1"/>
  <c r="V33" i="1"/>
  <c r="AN44" i="2" s="1"/>
  <c r="AO44" i="2" s="1"/>
  <c r="W33" i="1"/>
  <c r="AP44" i="2" s="1"/>
  <c r="AQ44" i="2" s="1"/>
  <c r="X33" i="1"/>
  <c r="AR44" i="2" s="1"/>
  <c r="AS44" i="2" s="1"/>
  <c r="Y33" i="1"/>
  <c r="AT44" i="2" s="1"/>
  <c r="AU44" i="2" s="1"/>
  <c r="A34" i="1"/>
  <c r="A45" i="2" s="1"/>
  <c r="B34" i="1"/>
  <c r="C34" i="1"/>
  <c r="D45" i="2" s="1"/>
  <c r="E45" i="2" s="1"/>
  <c r="D34" i="1"/>
  <c r="F45" i="2" s="1"/>
  <c r="G45" i="2" s="1"/>
  <c r="E34" i="1"/>
  <c r="H45" i="2" s="1"/>
  <c r="I45" i="2" s="1"/>
  <c r="F34" i="1"/>
  <c r="J45" i="2" s="1"/>
  <c r="K45" i="2" s="1"/>
  <c r="L34" i="1"/>
  <c r="T45" i="2" s="1"/>
  <c r="U45" i="2" s="1"/>
  <c r="M34" i="1"/>
  <c r="V45" i="2" s="1"/>
  <c r="W45" i="2" s="1"/>
  <c r="N34" i="1"/>
  <c r="X45" i="2" s="1"/>
  <c r="Y45" i="2" s="1"/>
  <c r="O34" i="1"/>
  <c r="Z45" i="2" s="1"/>
  <c r="AA45" i="2" s="1"/>
  <c r="P34" i="1"/>
  <c r="AB45" i="2" s="1"/>
  <c r="AC45" i="2" s="1"/>
  <c r="Q34" i="1"/>
  <c r="AD45" i="2" s="1"/>
  <c r="AE45" i="2" s="1"/>
  <c r="R34" i="1"/>
  <c r="AF45" i="2" s="1"/>
  <c r="AG45" i="2" s="1"/>
  <c r="S34" i="1"/>
  <c r="AH45" i="2" s="1"/>
  <c r="AI45" i="2" s="1"/>
  <c r="T34" i="1"/>
  <c r="AJ45" i="2" s="1"/>
  <c r="AK45" i="2" s="1"/>
  <c r="U34" i="1"/>
  <c r="AL45" i="2" s="1"/>
  <c r="AM45" i="2" s="1"/>
  <c r="V34" i="1"/>
  <c r="AN45" i="2" s="1"/>
  <c r="AO45" i="2" s="1"/>
  <c r="W34" i="1"/>
  <c r="AP45" i="2" s="1"/>
  <c r="AQ45" i="2" s="1"/>
  <c r="X34" i="1"/>
  <c r="AR45" i="2" s="1"/>
  <c r="AS45" i="2" s="1"/>
  <c r="Y34" i="1"/>
  <c r="AT45" i="2" s="1"/>
  <c r="AU45" i="2" s="1"/>
  <c r="A5" i="1" l="1"/>
  <c r="B5" i="1"/>
  <c r="A6" i="1"/>
  <c r="B6" i="1"/>
  <c r="A7" i="1"/>
  <c r="B7" i="1"/>
  <c r="A8" i="1"/>
  <c r="B8" i="1"/>
  <c r="A9" i="1"/>
  <c r="B9" i="1"/>
  <c r="A10" i="1"/>
  <c r="B10" i="1"/>
  <c r="A11" i="1"/>
  <c r="B11" i="1"/>
  <c r="A12" i="1"/>
  <c r="B12" i="1"/>
  <c r="A13" i="1"/>
  <c r="B13" i="1"/>
  <c r="A14" i="1"/>
  <c r="B14" i="1"/>
  <c r="A15" i="1"/>
  <c r="B15" i="1"/>
  <c r="A16" i="1"/>
  <c r="B16" i="1"/>
  <c r="A17" i="1"/>
  <c r="B17" i="1"/>
  <c r="A18" i="1"/>
  <c r="B18" i="1"/>
  <c r="A19" i="1"/>
  <c r="B19" i="1"/>
  <c r="A20" i="1"/>
  <c r="B20" i="1"/>
  <c r="A21" i="1"/>
  <c r="B21" i="1"/>
  <c r="A22" i="1"/>
  <c r="B22" i="1"/>
  <c r="A23" i="1"/>
  <c r="B23" i="1"/>
  <c r="A24" i="1"/>
  <c r="A35" i="2" s="1"/>
  <c r="B24" i="1"/>
  <c r="A25" i="1"/>
  <c r="A36" i="2" s="1"/>
  <c r="B25" i="1"/>
  <c r="A26" i="1"/>
  <c r="A37" i="2" s="1"/>
  <c r="B26" i="1"/>
  <c r="A27" i="1"/>
  <c r="A38" i="2" s="1"/>
  <c r="B27" i="1"/>
  <c r="A28" i="1"/>
  <c r="A39" i="2" s="1"/>
  <c r="B28" i="1"/>
  <c r="A29" i="1"/>
  <c r="A40" i="2" s="1"/>
  <c r="B29" i="1"/>
  <c r="A30" i="1"/>
  <c r="A41" i="2" s="1"/>
  <c r="B30" i="1"/>
  <c r="A31" i="1"/>
  <c r="A42" i="2" s="1"/>
  <c r="B31" i="1"/>
  <c r="A32" i="1"/>
  <c r="A43" i="2" s="1"/>
  <c r="B32" i="1"/>
  <c r="A4" i="1"/>
  <c r="B4" i="1"/>
  <c r="B3" i="1"/>
  <c r="A3" i="1"/>
  <c r="C4" i="1"/>
  <c r="D4" i="1"/>
  <c r="E4" i="1"/>
  <c r="F4" i="1"/>
  <c r="L4" i="1"/>
  <c r="M4" i="1"/>
  <c r="N4" i="1"/>
  <c r="O4" i="1"/>
  <c r="P4" i="1"/>
  <c r="Q4" i="1"/>
  <c r="R4" i="1"/>
  <c r="S4" i="1"/>
  <c r="T4" i="1"/>
  <c r="U4" i="1"/>
  <c r="V4" i="1"/>
  <c r="W4" i="1"/>
  <c r="X4" i="1"/>
  <c r="Y4" i="1"/>
  <c r="C5" i="1"/>
  <c r="D5" i="1"/>
  <c r="E5" i="1"/>
  <c r="F5" i="1"/>
  <c r="L16" i="2"/>
  <c r="L5" i="1"/>
  <c r="M5" i="1"/>
  <c r="N5" i="1"/>
  <c r="O5" i="1"/>
  <c r="P5" i="1"/>
  <c r="Q5" i="1"/>
  <c r="R5" i="1"/>
  <c r="S5" i="1"/>
  <c r="T5" i="1"/>
  <c r="U5" i="1"/>
  <c r="V5" i="1"/>
  <c r="W5" i="1"/>
  <c r="X5" i="1"/>
  <c r="Y5" i="1"/>
  <c r="C6" i="1"/>
  <c r="D6" i="1"/>
  <c r="E6" i="1"/>
  <c r="F6" i="1"/>
  <c r="L6" i="1"/>
  <c r="M6" i="1"/>
  <c r="N6" i="1"/>
  <c r="O6" i="1"/>
  <c r="P6" i="1"/>
  <c r="Q6" i="1"/>
  <c r="R6" i="1"/>
  <c r="S6" i="1"/>
  <c r="T6" i="1"/>
  <c r="U6" i="1"/>
  <c r="V6" i="1"/>
  <c r="W6" i="1"/>
  <c r="X6" i="1"/>
  <c r="Y6" i="1"/>
  <c r="C7" i="1"/>
  <c r="D7" i="1"/>
  <c r="E7" i="1"/>
  <c r="F7" i="1"/>
  <c r="L7" i="1"/>
  <c r="M7" i="1"/>
  <c r="N7" i="1"/>
  <c r="O7" i="1"/>
  <c r="P7" i="1"/>
  <c r="Q7" i="1"/>
  <c r="R7" i="1"/>
  <c r="S7" i="1"/>
  <c r="T7" i="1"/>
  <c r="U7" i="1"/>
  <c r="V7" i="1"/>
  <c r="W7" i="1"/>
  <c r="X7" i="1"/>
  <c r="Y7" i="1"/>
  <c r="C8" i="1"/>
  <c r="D8" i="1"/>
  <c r="E8" i="1"/>
  <c r="F8" i="1"/>
  <c r="L8" i="1"/>
  <c r="M8" i="1"/>
  <c r="N8" i="1"/>
  <c r="O8" i="1"/>
  <c r="P8" i="1"/>
  <c r="Q8" i="1"/>
  <c r="R8" i="1"/>
  <c r="S8" i="1"/>
  <c r="T8" i="1"/>
  <c r="U8" i="1"/>
  <c r="V8" i="1"/>
  <c r="W8" i="1"/>
  <c r="X8" i="1"/>
  <c r="Y8" i="1"/>
  <c r="C9" i="1"/>
  <c r="D9" i="1"/>
  <c r="E9" i="1"/>
  <c r="F9" i="1"/>
  <c r="L9" i="1"/>
  <c r="M9" i="1"/>
  <c r="N9" i="1"/>
  <c r="O9" i="1"/>
  <c r="P9" i="1"/>
  <c r="Q9" i="1"/>
  <c r="R9" i="1"/>
  <c r="S9" i="1"/>
  <c r="T9" i="1"/>
  <c r="U9" i="1"/>
  <c r="V9" i="1"/>
  <c r="W9" i="1"/>
  <c r="X9" i="1"/>
  <c r="Y9" i="1"/>
  <c r="C10" i="1"/>
  <c r="D10" i="1"/>
  <c r="E10" i="1"/>
  <c r="F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C11" i="1"/>
  <c r="D11" i="1"/>
  <c r="E11" i="1"/>
  <c r="F11" i="1"/>
  <c r="L11" i="1"/>
  <c r="M11" i="1"/>
  <c r="N11" i="1"/>
  <c r="O11" i="1"/>
  <c r="P11" i="1"/>
  <c r="Q11" i="1"/>
  <c r="R11" i="1"/>
  <c r="S11" i="1"/>
  <c r="T11" i="1"/>
  <c r="U11" i="1"/>
  <c r="V11" i="1"/>
  <c r="W11" i="1"/>
  <c r="X11" i="1"/>
  <c r="Y11" i="1"/>
  <c r="C12" i="1"/>
  <c r="D12" i="1"/>
  <c r="E12" i="1"/>
  <c r="F12" i="1"/>
  <c r="L12" i="1"/>
  <c r="M12" i="1"/>
  <c r="N12" i="1"/>
  <c r="O12" i="1"/>
  <c r="P12" i="1"/>
  <c r="Q12" i="1"/>
  <c r="R12" i="1"/>
  <c r="S12" i="1"/>
  <c r="T12" i="1"/>
  <c r="U12" i="1"/>
  <c r="V12" i="1"/>
  <c r="W12" i="1"/>
  <c r="X12" i="1"/>
  <c r="Y12" i="1"/>
  <c r="C13" i="1"/>
  <c r="D13" i="1"/>
  <c r="E13" i="1"/>
  <c r="F13" i="1"/>
  <c r="L13" i="1"/>
  <c r="M13" i="1"/>
  <c r="N13" i="1"/>
  <c r="O13" i="1"/>
  <c r="P13" i="1"/>
  <c r="Q13" i="1"/>
  <c r="R13" i="1"/>
  <c r="S13" i="1"/>
  <c r="T13" i="1"/>
  <c r="U13" i="1"/>
  <c r="V13" i="1"/>
  <c r="W13" i="1"/>
  <c r="X13" i="1"/>
  <c r="Y13" i="1"/>
  <c r="C14" i="1"/>
  <c r="D14" i="1"/>
  <c r="E14" i="1"/>
  <c r="F14" i="1"/>
  <c r="L14" i="1"/>
  <c r="M14" i="1"/>
  <c r="N14" i="1"/>
  <c r="O14" i="1"/>
  <c r="P14" i="1"/>
  <c r="Q14" i="1"/>
  <c r="R14" i="1"/>
  <c r="S14" i="1"/>
  <c r="T14" i="1"/>
  <c r="U14" i="1"/>
  <c r="V14" i="1"/>
  <c r="W14" i="1"/>
  <c r="X14" i="1"/>
  <c r="Y14" i="1"/>
  <c r="C15" i="1"/>
  <c r="D15" i="1"/>
  <c r="E15" i="1"/>
  <c r="F15" i="1"/>
  <c r="L15" i="1"/>
  <c r="M15" i="1"/>
  <c r="N15" i="1"/>
  <c r="O15" i="1"/>
  <c r="P15" i="1"/>
  <c r="Q15" i="1"/>
  <c r="R15" i="1"/>
  <c r="S15" i="1"/>
  <c r="T15" i="1"/>
  <c r="U15" i="1"/>
  <c r="V15" i="1"/>
  <c r="W15" i="1"/>
  <c r="X15" i="1"/>
  <c r="Y15" i="1"/>
  <c r="C16" i="1"/>
  <c r="D16" i="1"/>
  <c r="E16" i="1"/>
  <c r="F16" i="1"/>
  <c r="L16" i="1"/>
  <c r="M16" i="1"/>
  <c r="N16" i="1"/>
  <c r="O16" i="1"/>
  <c r="P16" i="1"/>
  <c r="Q16" i="1"/>
  <c r="R16" i="1"/>
  <c r="S16" i="1"/>
  <c r="T16" i="1"/>
  <c r="U16" i="1"/>
  <c r="V16" i="1"/>
  <c r="W16" i="1"/>
  <c r="X16" i="1"/>
  <c r="Y16" i="1"/>
  <c r="C17" i="1"/>
  <c r="D17" i="1"/>
  <c r="E17" i="1"/>
  <c r="F17" i="1"/>
  <c r="L17" i="1"/>
  <c r="M17" i="1"/>
  <c r="N17" i="1"/>
  <c r="O17" i="1"/>
  <c r="P17" i="1"/>
  <c r="Q17" i="1"/>
  <c r="R17" i="1"/>
  <c r="S17" i="1"/>
  <c r="T17" i="1"/>
  <c r="U17" i="1"/>
  <c r="V17" i="1"/>
  <c r="W17" i="1"/>
  <c r="X17" i="1"/>
  <c r="Y17" i="1"/>
  <c r="C18" i="1"/>
  <c r="D18" i="1"/>
  <c r="E18" i="1"/>
  <c r="F18" i="1"/>
  <c r="L18" i="1"/>
  <c r="M18" i="1"/>
  <c r="N18" i="1"/>
  <c r="O18" i="1"/>
  <c r="P18" i="1"/>
  <c r="Q18" i="1"/>
  <c r="R18" i="1"/>
  <c r="S18" i="1"/>
  <c r="T18" i="1"/>
  <c r="U18" i="1"/>
  <c r="V18" i="1"/>
  <c r="W18" i="1"/>
  <c r="X18" i="1"/>
  <c r="Y18" i="1"/>
  <c r="C19" i="1"/>
  <c r="D19" i="1"/>
  <c r="E19" i="1"/>
  <c r="F19" i="1"/>
  <c r="L19" i="1"/>
  <c r="M19" i="1"/>
  <c r="N19" i="1"/>
  <c r="O19" i="1"/>
  <c r="P19" i="1"/>
  <c r="Q19" i="1"/>
  <c r="R19" i="1"/>
  <c r="S19" i="1"/>
  <c r="T19" i="1"/>
  <c r="U19" i="1"/>
  <c r="V19" i="1"/>
  <c r="W19" i="1"/>
  <c r="X19" i="1"/>
  <c r="Y19" i="1"/>
  <c r="C20" i="1"/>
  <c r="D20" i="1"/>
  <c r="E20" i="1"/>
  <c r="F20" i="1"/>
  <c r="L20" i="1"/>
  <c r="M20" i="1"/>
  <c r="N20" i="1"/>
  <c r="O20" i="1"/>
  <c r="P20" i="1"/>
  <c r="Q20" i="1"/>
  <c r="R20" i="1"/>
  <c r="S20" i="1"/>
  <c r="T20" i="1"/>
  <c r="U20" i="1"/>
  <c r="V20" i="1"/>
  <c r="W20" i="1"/>
  <c r="X20" i="1"/>
  <c r="Y20" i="1"/>
  <c r="C21" i="1"/>
  <c r="D21" i="1"/>
  <c r="E21" i="1"/>
  <c r="F21" i="1"/>
  <c r="L21" i="1"/>
  <c r="M21" i="1"/>
  <c r="N21" i="1"/>
  <c r="O21" i="1"/>
  <c r="P21" i="1"/>
  <c r="Q21" i="1"/>
  <c r="R21" i="1"/>
  <c r="S21" i="1"/>
  <c r="T21" i="1"/>
  <c r="U21" i="1"/>
  <c r="V21" i="1"/>
  <c r="W21" i="1"/>
  <c r="X21" i="1"/>
  <c r="Y21" i="1"/>
  <c r="C22" i="1"/>
  <c r="D22" i="1"/>
  <c r="E22" i="1"/>
  <c r="F22" i="1"/>
  <c r="L22" i="1"/>
  <c r="M22" i="1"/>
  <c r="N22" i="1"/>
  <c r="O22" i="1"/>
  <c r="P22" i="1"/>
  <c r="Q22" i="1"/>
  <c r="R22" i="1"/>
  <c r="S22" i="1"/>
  <c r="T22" i="1"/>
  <c r="U22" i="1"/>
  <c r="V22" i="1"/>
  <c r="W22" i="1"/>
  <c r="X22" i="1"/>
  <c r="Y22" i="1"/>
  <c r="C23" i="1"/>
  <c r="D23" i="1"/>
  <c r="E23" i="1"/>
  <c r="F23" i="1"/>
  <c r="L23" i="1"/>
  <c r="M23" i="1"/>
  <c r="N23" i="1"/>
  <c r="O23" i="1"/>
  <c r="P23" i="1"/>
  <c r="Q23" i="1"/>
  <c r="R23" i="1"/>
  <c r="S23" i="1"/>
  <c r="T23" i="1"/>
  <c r="U23" i="1"/>
  <c r="V23" i="1"/>
  <c r="W23" i="1"/>
  <c r="X23" i="1"/>
  <c r="Y23" i="1"/>
  <c r="C24" i="1"/>
  <c r="D35" i="2" s="1"/>
  <c r="E35" i="2" s="1"/>
  <c r="D24" i="1"/>
  <c r="F35" i="2" s="1"/>
  <c r="G35" i="2" s="1"/>
  <c r="E24" i="1"/>
  <c r="H35" i="2" s="1"/>
  <c r="I35" i="2" s="1"/>
  <c r="F24" i="1"/>
  <c r="J35" i="2" s="1"/>
  <c r="K35" i="2" s="1"/>
  <c r="L35" i="2"/>
  <c r="M35" i="2" s="1"/>
  <c r="N35" i="2"/>
  <c r="O35" i="2"/>
  <c r="P35" i="2" s="1"/>
  <c r="Q35" i="2"/>
  <c r="R35" i="2"/>
  <c r="S35" i="2" s="1"/>
  <c r="L24" i="1"/>
  <c r="T35" i="2" s="1"/>
  <c r="U35" i="2" s="1"/>
  <c r="M24" i="1"/>
  <c r="V35" i="2" s="1"/>
  <c r="W35" i="2" s="1"/>
  <c r="N24" i="1"/>
  <c r="X35" i="2" s="1"/>
  <c r="Y35" i="2" s="1"/>
  <c r="O24" i="1"/>
  <c r="Z35" i="2" s="1"/>
  <c r="AA35" i="2" s="1"/>
  <c r="P24" i="1"/>
  <c r="AB35" i="2" s="1"/>
  <c r="AC35" i="2" s="1"/>
  <c r="Q24" i="1"/>
  <c r="AD35" i="2" s="1"/>
  <c r="AE35" i="2" s="1"/>
  <c r="R24" i="1"/>
  <c r="AF35" i="2" s="1"/>
  <c r="AG35" i="2" s="1"/>
  <c r="S24" i="1"/>
  <c r="AH35" i="2" s="1"/>
  <c r="AI35" i="2" s="1"/>
  <c r="T24" i="1"/>
  <c r="AJ35" i="2" s="1"/>
  <c r="AK35" i="2" s="1"/>
  <c r="U24" i="1"/>
  <c r="AL35" i="2" s="1"/>
  <c r="AM35" i="2" s="1"/>
  <c r="V24" i="1"/>
  <c r="AN35" i="2" s="1"/>
  <c r="AO35" i="2" s="1"/>
  <c r="W24" i="1"/>
  <c r="AP35" i="2" s="1"/>
  <c r="AQ35" i="2" s="1"/>
  <c r="X24" i="1"/>
  <c r="AR35" i="2" s="1"/>
  <c r="AS35" i="2" s="1"/>
  <c r="Y24" i="1"/>
  <c r="AT35" i="2" s="1"/>
  <c r="AU35" i="2" s="1"/>
  <c r="C25" i="1"/>
  <c r="D36" i="2" s="1"/>
  <c r="E36" i="2" s="1"/>
  <c r="D25" i="1"/>
  <c r="F36" i="2" s="1"/>
  <c r="G36" i="2" s="1"/>
  <c r="E25" i="1"/>
  <c r="H36" i="2" s="1"/>
  <c r="I36" i="2" s="1"/>
  <c r="F25" i="1"/>
  <c r="J36" i="2" s="1"/>
  <c r="K36" i="2" s="1"/>
  <c r="L36" i="2"/>
  <c r="M36" i="2" s="1"/>
  <c r="N36" i="2"/>
  <c r="O36" i="2"/>
  <c r="P36" i="2" s="1"/>
  <c r="Q36" i="2"/>
  <c r="R36" i="2"/>
  <c r="S36" i="2" s="1"/>
  <c r="L25" i="1"/>
  <c r="T36" i="2" s="1"/>
  <c r="U36" i="2" s="1"/>
  <c r="M25" i="1"/>
  <c r="V36" i="2" s="1"/>
  <c r="W36" i="2" s="1"/>
  <c r="N25" i="1"/>
  <c r="X36" i="2" s="1"/>
  <c r="Y36" i="2" s="1"/>
  <c r="O25" i="1"/>
  <c r="Z36" i="2" s="1"/>
  <c r="AA36" i="2" s="1"/>
  <c r="P25" i="1"/>
  <c r="AB36" i="2" s="1"/>
  <c r="AC36" i="2" s="1"/>
  <c r="Q25" i="1"/>
  <c r="AD36" i="2" s="1"/>
  <c r="AE36" i="2" s="1"/>
  <c r="R25" i="1"/>
  <c r="AF36" i="2" s="1"/>
  <c r="AG36" i="2" s="1"/>
  <c r="S25" i="1"/>
  <c r="AH36" i="2" s="1"/>
  <c r="AI36" i="2" s="1"/>
  <c r="T25" i="1"/>
  <c r="AJ36" i="2" s="1"/>
  <c r="AK36" i="2" s="1"/>
  <c r="U25" i="1"/>
  <c r="AL36" i="2" s="1"/>
  <c r="AM36" i="2" s="1"/>
  <c r="V25" i="1"/>
  <c r="AN36" i="2" s="1"/>
  <c r="AO36" i="2" s="1"/>
  <c r="W25" i="1"/>
  <c r="AP36" i="2" s="1"/>
  <c r="AQ36" i="2" s="1"/>
  <c r="X25" i="1"/>
  <c r="AR36" i="2" s="1"/>
  <c r="AS36" i="2" s="1"/>
  <c r="Y25" i="1"/>
  <c r="AT36" i="2" s="1"/>
  <c r="AU36" i="2" s="1"/>
  <c r="C26" i="1"/>
  <c r="D37" i="2" s="1"/>
  <c r="E37" i="2" s="1"/>
  <c r="D26" i="1"/>
  <c r="F37" i="2" s="1"/>
  <c r="G37" i="2" s="1"/>
  <c r="E26" i="1"/>
  <c r="H37" i="2" s="1"/>
  <c r="I37" i="2" s="1"/>
  <c r="F26" i="1"/>
  <c r="J37" i="2" s="1"/>
  <c r="K37" i="2" s="1"/>
  <c r="L37" i="2"/>
  <c r="M37" i="2" s="1"/>
  <c r="N37" i="2"/>
  <c r="O37" i="2"/>
  <c r="P37" i="2" s="1"/>
  <c r="Q37" i="2"/>
  <c r="R37" i="2"/>
  <c r="S37" i="2" s="1"/>
  <c r="L26" i="1"/>
  <c r="T37" i="2" s="1"/>
  <c r="U37" i="2" s="1"/>
  <c r="M26" i="1"/>
  <c r="V37" i="2" s="1"/>
  <c r="W37" i="2" s="1"/>
  <c r="N26" i="1"/>
  <c r="X37" i="2" s="1"/>
  <c r="Y37" i="2" s="1"/>
  <c r="O26" i="1"/>
  <c r="Z37" i="2" s="1"/>
  <c r="AA37" i="2" s="1"/>
  <c r="P26" i="1"/>
  <c r="AB37" i="2" s="1"/>
  <c r="AC37" i="2" s="1"/>
  <c r="Q26" i="1"/>
  <c r="AD37" i="2" s="1"/>
  <c r="AE37" i="2" s="1"/>
  <c r="R26" i="1"/>
  <c r="AF37" i="2" s="1"/>
  <c r="AG37" i="2" s="1"/>
  <c r="S26" i="1"/>
  <c r="AH37" i="2" s="1"/>
  <c r="AI37" i="2" s="1"/>
  <c r="T26" i="1"/>
  <c r="AJ37" i="2" s="1"/>
  <c r="AK37" i="2" s="1"/>
  <c r="U26" i="1"/>
  <c r="AL37" i="2" s="1"/>
  <c r="AM37" i="2" s="1"/>
  <c r="V26" i="1"/>
  <c r="AN37" i="2" s="1"/>
  <c r="AO37" i="2" s="1"/>
  <c r="W26" i="1"/>
  <c r="AP37" i="2" s="1"/>
  <c r="AQ37" i="2" s="1"/>
  <c r="X26" i="1"/>
  <c r="AR37" i="2" s="1"/>
  <c r="AS37" i="2" s="1"/>
  <c r="Y26" i="1"/>
  <c r="AT37" i="2" s="1"/>
  <c r="AU37" i="2" s="1"/>
  <c r="C27" i="1"/>
  <c r="D38" i="2" s="1"/>
  <c r="E38" i="2" s="1"/>
  <c r="D27" i="1"/>
  <c r="F38" i="2" s="1"/>
  <c r="G38" i="2" s="1"/>
  <c r="E27" i="1"/>
  <c r="H38" i="2" s="1"/>
  <c r="I38" i="2" s="1"/>
  <c r="F27" i="1"/>
  <c r="J38" i="2" s="1"/>
  <c r="K38" i="2" s="1"/>
  <c r="L38" i="2"/>
  <c r="M38" i="2" s="1"/>
  <c r="N38" i="2"/>
  <c r="O38" i="2"/>
  <c r="P38" i="2" s="1"/>
  <c r="Q38" i="2"/>
  <c r="R38" i="2"/>
  <c r="S38" i="2" s="1"/>
  <c r="L27" i="1"/>
  <c r="T38" i="2" s="1"/>
  <c r="U38" i="2" s="1"/>
  <c r="M27" i="1"/>
  <c r="V38" i="2" s="1"/>
  <c r="W38" i="2" s="1"/>
  <c r="N27" i="1"/>
  <c r="X38" i="2" s="1"/>
  <c r="Y38" i="2" s="1"/>
  <c r="O27" i="1"/>
  <c r="Z38" i="2" s="1"/>
  <c r="AA38" i="2" s="1"/>
  <c r="P27" i="1"/>
  <c r="AB38" i="2" s="1"/>
  <c r="AC38" i="2" s="1"/>
  <c r="Q27" i="1"/>
  <c r="AD38" i="2" s="1"/>
  <c r="AE38" i="2" s="1"/>
  <c r="R27" i="1"/>
  <c r="AF38" i="2" s="1"/>
  <c r="AG38" i="2" s="1"/>
  <c r="S27" i="1"/>
  <c r="AH38" i="2" s="1"/>
  <c r="AI38" i="2" s="1"/>
  <c r="T27" i="1"/>
  <c r="AJ38" i="2" s="1"/>
  <c r="AK38" i="2" s="1"/>
  <c r="U27" i="1"/>
  <c r="AL38" i="2" s="1"/>
  <c r="AM38" i="2" s="1"/>
  <c r="V27" i="1"/>
  <c r="AN38" i="2" s="1"/>
  <c r="AO38" i="2" s="1"/>
  <c r="W27" i="1"/>
  <c r="AP38" i="2" s="1"/>
  <c r="AQ38" i="2" s="1"/>
  <c r="X27" i="1"/>
  <c r="AR38" i="2" s="1"/>
  <c r="AS38" i="2" s="1"/>
  <c r="Y27" i="1"/>
  <c r="AT38" i="2" s="1"/>
  <c r="AU38" i="2" s="1"/>
  <c r="C28" i="1"/>
  <c r="D39" i="2" s="1"/>
  <c r="E39" i="2" s="1"/>
  <c r="D28" i="1"/>
  <c r="F39" i="2" s="1"/>
  <c r="G39" i="2" s="1"/>
  <c r="E28" i="1"/>
  <c r="H39" i="2" s="1"/>
  <c r="I39" i="2" s="1"/>
  <c r="F28" i="1"/>
  <c r="J39" i="2" s="1"/>
  <c r="K39" i="2" s="1"/>
  <c r="L39" i="2"/>
  <c r="M39" i="2" s="1"/>
  <c r="N39" i="2"/>
  <c r="O39" i="2"/>
  <c r="P39" i="2" s="1"/>
  <c r="Q39" i="2"/>
  <c r="R39" i="2"/>
  <c r="S39" i="2" s="1"/>
  <c r="L28" i="1"/>
  <c r="T39" i="2" s="1"/>
  <c r="U39" i="2" s="1"/>
  <c r="M28" i="1"/>
  <c r="V39" i="2" s="1"/>
  <c r="W39" i="2" s="1"/>
  <c r="N28" i="1"/>
  <c r="X39" i="2" s="1"/>
  <c r="Y39" i="2" s="1"/>
  <c r="O28" i="1"/>
  <c r="Z39" i="2" s="1"/>
  <c r="AA39" i="2" s="1"/>
  <c r="P28" i="1"/>
  <c r="AB39" i="2" s="1"/>
  <c r="AC39" i="2" s="1"/>
  <c r="Q28" i="1"/>
  <c r="AD39" i="2" s="1"/>
  <c r="AE39" i="2" s="1"/>
  <c r="R28" i="1"/>
  <c r="AF39" i="2" s="1"/>
  <c r="AG39" i="2" s="1"/>
  <c r="S28" i="1"/>
  <c r="AH39" i="2" s="1"/>
  <c r="AI39" i="2" s="1"/>
  <c r="T28" i="1"/>
  <c r="AJ39" i="2" s="1"/>
  <c r="AK39" i="2" s="1"/>
  <c r="U28" i="1"/>
  <c r="AL39" i="2" s="1"/>
  <c r="AM39" i="2" s="1"/>
  <c r="V28" i="1"/>
  <c r="AN39" i="2" s="1"/>
  <c r="AO39" i="2" s="1"/>
  <c r="W28" i="1"/>
  <c r="AP39" i="2" s="1"/>
  <c r="AQ39" i="2" s="1"/>
  <c r="X28" i="1"/>
  <c r="AR39" i="2" s="1"/>
  <c r="AS39" i="2" s="1"/>
  <c r="Y28" i="1"/>
  <c r="AT39" i="2" s="1"/>
  <c r="AU39" i="2" s="1"/>
  <c r="C29" i="1"/>
  <c r="D40" i="2" s="1"/>
  <c r="E40" i="2" s="1"/>
  <c r="D29" i="1"/>
  <c r="F40" i="2" s="1"/>
  <c r="G40" i="2" s="1"/>
  <c r="E29" i="1"/>
  <c r="H40" i="2" s="1"/>
  <c r="I40" i="2" s="1"/>
  <c r="F29" i="1"/>
  <c r="J40" i="2" s="1"/>
  <c r="K40" i="2" s="1"/>
  <c r="L40" i="2"/>
  <c r="M40" i="2" s="1"/>
  <c r="N40" i="2"/>
  <c r="O40" i="2"/>
  <c r="P40" i="2" s="1"/>
  <c r="Q40" i="2"/>
  <c r="R40" i="2"/>
  <c r="S40" i="2" s="1"/>
  <c r="L29" i="1"/>
  <c r="T40" i="2" s="1"/>
  <c r="U40" i="2" s="1"/>
  <c r="M29" i="1"/>
  <c r="V40" i="2" s="1"/>
  <c r="W40" i="2" s="1"/>
  <c r="N29" i="1"/>
  <c r="X40" i="2" s="1"/>
  <c r="Y40" i="2" s="1"/>
  <c r="O29" i="1"/>
  <c r="Z40" i="2" s="1"/>
  <c r="AA40" i="2" s="1"/>
  <c r="P29" i="1"/>
  <c r="AB40" i="2" s="1"/>
  <c r="AC40" i="2" s="1"/>
  <c r="Q29" i="1"/>
  <c r="AD40" i="2" s="1"/>
  <c r="AE40" i="2" s="1"/>
  <c r="R29" i="1"/>
  <c r="AF40" i="2" s="1"/>
  <c r="AG40" i="2" s="1"/>
  <c r="S29" i="1"/>
  <c r="AH40" i="2" s="1"/>
  <c r="AI40" i="2" s="1"/>
  <c r="T29" i="1"/>
  <c r="AJ40" i="2" s="1"/>
  <c r="AK40" i="2" s="1"/>
  <c r="U29" i="1"/>
  <c r="AL40" i="2" s="1"/>
  <c r="AM40" i="2" s="1"/>
  <c r="V29" i="1"/>
  <c r="AN40" i="2" s="1"/>
  <c r="AO40" i="2" s="1"/>
  <c r="W29" i="1"/>
  <c r="AP40" i="2" s="1"/>
  <c r="AQ40" i="2" s="1"/>
  <c r="X29" i="1"/>
  <c r="AR40" i="2" s="1"/>
  <c r="AS40" i="2" s="1"/>
  <c r="Y29" i="1"/>
  <c r="AT40" i="2" s="1"/>
  <c r="AU40" i="2" s="1"/>
  <c r="C30" i="1"/>
  <c r="D41" i="2" s="1"/>
  <c r="E41" i="2" s="1"/>
  <c r="D30" i="1"/>
  <c r="F41" i="2" s="1"/>
  <c r="G41" i="2" s="1"/>
  <c r="E30" i="1"/>
  <c r="H41" i="2" s="1"/>
  <c r="I41" i="2" s="1"/>
  <c r="F30" i="1"/>
  <c r="J41" i="2" s="1"/>
  <c r="K41" i="2" s="1"/>
  <c r="L41" i="2"/>
  <c r="M41" i="2" s="1"/>
  <c r="N41" i="2"/>
  <c r="O41" i="2"/>
  <c r="P41" i="2" s="1"/>
  <c r="Q41" i="2"/>
  <c r="R41" i="2"/>
  <c r="S41" i="2" s="1"/>
  <c r="L30" i="1"/>
  <c r="T41" i="2" s="1"/>
  <c r="U41" i="2" s="1"/>
  <c r="M30" i="1"/>
  <c r="V41" i="2" s="1"/>
  <c r="W41" i="2" s="1"/>
  <c r="N30" i="1"/>
  <c r="X41" i="2" s="1"/>
  <c r="Y41" i="2" s="1"/>
  <c r="O30" i="1"/>
  <c r="Z41" i="2" s="1"/>
  <c r="AA41" i="2" s="1"/>
  <c r="P30" i="1"/>
  <c r="AB41" i="2" s="1"/>
  <c r="AC41" i="2" s="1"/>
  <c r="Q30" i="1"/>
  <c r="AD41" i="2" s="1"/>
  <c r="AE41" i="2" s="1"/>
  <c r="R30" i="1"/>
  <c r="AF41" i="2" s="1"/>
  <c r="AG41" i="2" s="1"/>
  <c r="S30" i="1"/>
  <c r="AH41" i="2" s="1"/>
  <c r="AI41" i="2" s="1"/>
  <c r="T30" i="1"/>
  <c r="AJ41" i="2" s="1"/>
  <c r="AK41" i="2" s="1"/>
  <c r="U30" i="1"/>
  <c r="AL41" i="2" s="1"/>
  <c r="AM41" i="2" s="1"/>
  <c r="V30" i="1"/>
  <c r="AN41" i="2" s="1"/>
  <c r="AO41" i="2" s="1"/>
  <c r="W30" i="1"/>
  <c r="AP41" i="2" s="1"/>
  <c r="AQ41" i="2" s="1"/>
  <c r="X30" i="1"/>
  <c r="AR41" i="2" s="1"/>
  <c r="AS41" i="2" s="1"/>
  <c r="Y30" i="1"/>
  <c r="AT41" i="2" s="1"/>
  <c r="AU41" i="2" s="1"/>
  <c r="C31" i="1"/>
  <c r="D42" i="2" s="1"/>
  <c r="E42" i="2" s="1"/>
  <c r="D31" i="1"/>
  <c r="F42" i="2" s="1"/>
  <c r="G42" i="2" s="1"/>
  <c r="E31" i="1"/>
  <c r="H42" i="2" s="1"/>
  <c r="I42" i="2" s="1"/>
  <c r="F31" i="1"/>
  <c r="J42" i="2" s="1"/>
  <c r="K42" i="2" s="1"/>
  <c r="L42" i="2"/>
  <c r="M42" i="2" s="1"/>
  <c r="N42" i="2"/>
  <c r="O42" i="2"/>
  <c r="P42" i="2" s="1"/>
  <c r="Q42" i="2"/>
  <c r="R42" i="2"/>
  <c r="S42" i="2" s="1"/>
  <c r="L31" i="1"/>
  <c r="T42" i="2" s="1"/>
  <c r="U42" i="2" s="1"/>
  <c r="M31" i="1"/>
  <c r="V42" i="2" s="1"/>
  <c r="W42" i="2" s="1"/>
  <c r="N31" i="1"/>
  <c r="X42" i="2" s="1"/>
  <c r="Y42" i="2" s="1"/>
  <c r="O31" i="1"/>
  <c r="Z42" i="2" s="1"/>
  <c r="AA42" i="2" s="1"/>
  <c r="P31" i="1"/>
  <c r="AB42" i="2" s="1"/>
  <c r="AC42" i="2" s="1"/>
  <c r="Q31" i="1"/>
  <c r="AD42" i="2" s="1"/>
  <c r="AE42" i="2" s="1"/>
  <c r="R31" i="1"/>
  <c r="AF42" i="2" s="1"/>
  <c r="AG42" i="2" s="1"/>
  <c r="S31" i="1"/>
  <c r="AH42" i="2" s="1"/>
  <c r="AI42" i="2" s="1"/>
  <c r="T31" i="1"/>
  <c r="AJ42" i="2" s="1"/>
  <c r="AK42" i="2" s="1"/>
  <c r="U31" i="1"/>
  <c r="AL42" i="2" s="1"/>
  <c r="AM42" i="2" s="1"/>
  <c r="V31" i="1"/>
  <c r="AN42" i="2" s="1"/>
  <c r="AO42" i="2" s="1"/>
  <c r="W31" i="1"/>
  <c r="AP42" i="2" s="1"/>
  <c r="AQ42" i="2" s="1"/>
  <c r="X31" i="1"/>
  <c r="AR42" i="2" s="1"/>
  <c r="AS42" i="2" s="1"/>
  <c r="Y31" i="1"/>
  <c r="AT42" i="2" s="1"/>
  <c r="AU42" i="2" s="1"/>
  <c r="C32" i="1"/>
  <c r="D43" i="2" s="1"/>
  <c r="E43" i="2" s="1"/>
  <c r="D32" i="1"/>
  <c r="F43" i="2" s="1"/>
  <c r="G43" i="2" s="1"/>
  <c r="E32" i="1"/>
  <c r="H43" i="2" s="1"/>
  <c r="I43" i="2" s="1"/>
  <c r="F32" i="1"/>
  <c r="J43" i="2" s="1"/>
  <c r="K43" i="2" s="1"/>
  <c r="L43" i="2"/>
  <c r="M43" i="2" s="1"/>
  <c r="N43" i="2"/>
  <c r="O43" i="2"/>
  <c r="P43" i="2" s="1"/>
  <c r="Q43" i="2"/>
  <c r="R43" i="2"/>
  <c r="S43" i="2" s="1"/>
  <c r="L32" i="1"/>
  <c r="T43" i="2" s="1"/>
  <c r="U43" i="2" s="1"/>
  <c r="M32" i="1"/>
  <c r="V43" i="2" s="1"/>
  <c r="W43" i="2" s="1"/>
  <c r="N32" i="1"/>
  <c r="X43" i="2" s="1"/>
  <c r="Y43" i="2" s="1"/>
  <c r="O32" i="1"/>
  <c r="Z43" i="2" s="1"/>
  <c r="AA43" i="2" s="1"/>
  <c r="P32" i="1"/>
  <c r="AB43" i="2" s="1"/>
  <c r="AC43" i="2" s="1"/>
  <c r="Q32" i="1"/>
  <c r="AD43" i="2" s="1"/>
  <c r="AE43" i="2" s="1"/>
  <c r="R32" i="1"/>
  <c r="AF43" i="2" s="1"/>
  <c r="AG43" i="2" s="1"/>
  <c r="S32" i="1"/>
  <c r="AH43" i="2" s="1"/>
  <c r="AI43" i="2" s="1"/>
  <c r="T32" i="1"/>
  <c r="AJ43" i="2" s="1"/>
  <c r="AK43" i="2" s="1"/>
  <c r="U32" i="1"/>
  <c r="AL43" i="2" s="1"/>
  <c r="AM43" i="2" s="1"/>
  <c r="V32" i="1"/>
  <c r="AN43" i="2" s="1"/>
  <c r="AO43" i="2" s="1"/>
  <c r="W32" i="1"/>
  <c r="AP43" i="2" s="1"/>
  <c r="AQ43" i="2" s="1"/>
  <c r="X32" i="1"/>
  <c r="AR43" i="2" s="1"/>
  <c r="AS43" i="2" s="1"/>
  <c r="Y32" i="1"/>
  <c r="AT43" i="2" s="1"/>
  <c r="AU43" i="2" s="1"/>
  <c r="D3" i="1"/>
  <c r="E3" i="1"/>
  <c r="F3" i="1"/>
  <c r="G3" i="1"/>
  <c r="L3" i="1"/>
  <c r="M3" i="1"/>
  <c r="N3" i="1"/>
  <c r="O3" i="1"/>
  <c r="P3" i="1"/>
  <c r="Q3" i="1"/>
  <c r="R3" i="1"/>
  <c r="S3" i="1"/>
  <c r="T3" i="1"/>
  <c r="U3" i="1"/>
  <c r="V3" i="1"/>
  <c r="W3" i="1"/>
  <c r="X3" i="1"/>
  <c r="Y3" i="1"/>
  <c r="C3" i="1"/>
  <c r="AX40" i="2" l="1"/>
  <c r="AX39" i="2"/>
  <c r="AH14" i="2"/>
  <c r="AJ14" i="2"/>
  <c r="AH15" i="2"/>
  <c r="AI15" i="2" s="1"/>
  <c r="AJ15" i="2"/>
  <c r="AH16" i="2"/>
  <c r="AI16" i="2" s="1"/>
  <c r="AJ16" i="2"/>
  <c r="AH17" i="2"/>
  <c r="AI17" i="2" s="1"/>
  <c r="AJ17" i="2"/>
  <c r="AH18" i="2"/>
  <c r="AI18" i="2" s="1"/>
  <c r="AJ18" i="2"/>
  <c r="AH19" i="2"/>
  <c r="AI19" i="2" s="1"/>
  <c r="AJ19" i="2"/>
  <c r="AH20" i="2"/>
  <c r="AI20" i="2" s="1"/>
  <c r="AJ20" i="2"/>
  <c r="AH21" i="2"/>
  <c r="AI21" i="2" s="1"/>
  <c r="AJ21" i="2"/>
  <c r="AH22" i="2"/>
  <c r="AI22" i="2" s="1"/>
  <c r="AJ22" i="2"/>
  <c r="AH23" i="2"/>
  <c r="AI23" i="2" s="1"/>
  <c r="AJ23" i="2"/>
  <c r="AH24" i="2"/>
  <c r="AI24" i="2" s="1"/>
  <c r="AJ24" i="2"/>
  <c r="AH25" i="2"/>
  <c r="AI25" i="2" s="1"/>
  <c r="AJ25" i="2"/>
  <c r="AH26" i="2"/>
  <c r="AI26" i="2" s="1"/>
  <c r="AJ26" i="2"/>
  <c r="AH27" i="2"/>
  <c r="AI27" i="2" s="1"/>
  <c r="AJ27" i="2"/>
  <c r="AH28" i="2"/>
  <c r="AI28" i="2" s="1"/>
  <c r="AJ28" i="2"/>
  <c r="AH29" i="2"/>
  <c r="AI29" i="2" s="1"/>
  <c r="AJ29" i="2"/>
  <c r="AH30" i="2"/>
  <c r="AI30" i="2" s="1"/>
  <c r="AJ30" i="2"/>
  <c r="AH31" i="2"/>
  <c r="AI31" i="2" s="1"/>
  <c r="AJ31" i="2"/>
  <c r="AH32" i="2"/>
  <c r="AI32" i="2" s="1"/>
  <c r="AJ32" i="2"/>
  <c r="AH33" i="2"/>
  <c r="AI33" i="2" s="1"/>
  <c r="AJ33" i="2"/>
  <c r="AH34" i="2"/>
  <c r="AI34" i="2" s="1"/>
  <c r="AJ34" i="2"/>
  <c r="AX45" i="2" l="1"/>
  <c r="AI9" i="2"/>
  <c r="AI5" i="2"/>
  <c r="AI14" i="2"/>
  <c r="AG9" i="2"/>
  <c r="AG5" i="2"/>
  <c r="B12" i="2"/>
  <c r="AJ12" i="2" s="1"/>
  <c r="B11" i="2"/>
  <c r="AJ11" i="2" s="1"/>
  <c r="AI12" i="2" l="1"/>
  <c r="AI11" i="2"/>
  <c r="AH5" i="2"/>
  <c r="AH9" i="2"/>
  <c r="AH12" i="2"/>
  <c r="AH11" i="2"/>
  <c r="C12" i="3"/>
  <c r="C11" i="3"/>
  <c r="E5" i="3"/>
  <c r="Q15" i="2" l="1"/>
  <c r="Q16" i="2"/>
  <c r="Q17" i="2"/>
  <c r="Q18" i="2"/>
  <c r="Q19" i="2"/>
  <c r="Q20" i="2"/>
  <c r="Q21" i="2"/>
  <c r="Q22" i="2"/>
  <c r="Q23" i="2"/>
  <c r="Q24" i="2"/>
  <c r="Q25" i="2"/>
  <c r="Q26" i="2"/>
  <c r="Q27" i="2"/>
  <c r="Q28" i="2"/>
  <c r="Q29" i="2"/>
  <c r="Q30" i="2"/>
  <c r="Q31" i="2"/>
  <c r="Q32" i="2"/>
  <c r="Q33" i="2"/>
  <c r="Q34" i="2"/>
  <c r="Q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14" i="2"/>
  <c r="AQ12" i="3" l="1"/>
  <c r="J11" i="3"/>
  <c r="AC11" i="3"/>
  <c r="AA12" i="3"/>
  <c r="Y11" i="3"/>
  <c r="AR12" i="3"/>
  <c r="AQ11" i="3"/>
  <c r="G11" i="3"/>
  <c r="K11" i="3"/>
  <c r="AG11" i="3"/>
  <c r="U9" i="3"/>
  <c r="U11" i="3"/>
  <c r="AG12" i="3"/>
  <c r="K9" i="3"/>
  <c r="AA9" i="3"/>
  <c r="P11" i="3"/>
  <c r="L12" i="3"/>
  <c r="AU12" i="3"/>
  <c r="H12" i="3"/>
  <c r="AX36" i="3"/>
  <c r="AX19" i="3"/>
  <c r="AX27" i="3"/>
  <c r="AX17" i="3"/>
  <c r="AX25" i="3"/>
  <c r="AX34" i="3"/>
  <c r="AY40" i="3"/>
  <c r="Z12" i="3"/>
  <c r="AP12" i="3"/>
  <c r="AU6" i="3"/>
  <c r="AM6" i="3"/>
  <c r="M6" i="3"/>
  <c r="E6" i="3"/>
  <c r="AX21" i="3"/>
  <c r="AY24" i="3"/>
  <c r="AX24" i="3"/>
  <c r="AX32" i="3"/>
  <c r="T12" i="3"/>
  <c r="T11" i="3"/>
  <c r="S9" i="3"/>
  <c r="S5" i="3"/>
  <c r="E9" i="3"/>
  <c r="E7" i="3"/>
  <c r="AY20" i="3"/>
  <c r="AX20" i="3"/>
  <c r="AY28" i="3"/>
  <c r="AX28" i="3"/>
  <c r="AY36" i="3"/>
  <c r="X11" i="3"/>
  <c r="X12" i="3"/>
  <c r="AN11" i="3"/>
  <c r="AN12" i="3"/>
  <c r="AM9" i="3"/>
  <c r="AM7" i="3"/>
  <c r="AM5" i="3"/>
  <c r="J12" i="3"/>
  <c r="K7" i="3"/>
  <c r="AY23" i="3"/>
  <c r="AX29" i="3"/>
  <c r="AX30" i="3"/>
  <c r="AX23" i="3"/>
  <c r="AX35" i="3"/>
  <c r="AY35" i="3"/>
  <c r="AY37" i="3"/>
  <c r="G6" i="3"/>
  <c r="P6" i="3"/>
  <c r="AG6" i="3"/>
  <c r="AO6" i="3"/>
  <c r="G7" i="3"/>
  <c r="Y7" i="3"/>
  <c r="H11" i="3"/>
  <c r="L11" i="3"/>
  <c r="Z11" i="3"/>
  <c r="AM11" i="3"/>
  <c r="AS11" i="3"/>
  <c r="E12" i="3"/>
  <c r="AM12" i="3"/>
  <c r="AC12" i="3"/>
  <c r="AH12" i="3"/>
  <c r="AS12" i="3"/>
  <c r="AX18" i="3"/>
  <c r="AY19" i="3"/>
  <c r="AX22" i="3"/>
  <c r="AX26" i="3"/>
  <c r="AY27" i="3"/>
  <c r="AX31" i="3"/>
  <c r="AY31" i="3"/>
  <c r="AY32" i="3"/>
  <c r="AY33" i="3"/>
  <c r="S6" i="3"/>
  <c r="AA6" i="3"/>
  <c r="AQ6" i="3"/>
  <c r="S7" i="3"/>
  <c r="E11" i="3"/>
  <c r="S11" i="3"/>
  <c r="AA11" i="3"/>
  <c r="AO11" i="3"/>
  <c r="F12" i="3"/>
  <c r="S12" i="3"/>
  <c r="G12" i="3"/>
  <c r="K12" i="3"/>
  <c r="Y12" i="3"/>
  <c r="AD11" i="3"/>
  <c r="AO12" i="3"/>
  <c r="AT12" i="3"/>
  <c r="AY21" i="3"/>
  <c r="AY25" i="3"/>
  <c r="AY29" i="3"/>
  <c r="AX37" i="3"/>
  <c r="AX40" i="3"/>
  <c r="G5" i="3"/>
  <c r="Y5" i="3"/>
  <c r="AO5" i="3"/>
  <c r="Y6" i="3"/>
  <c r="AO7" i="3"/>
  <c r="G9" i="3"/>
  <c r="Y9" i="3"/>
  <c r="AO9" i="3"/>
  <c r="K5" i="3"/>
  <c r="K6" i="3"/>
  <c r="U6" i="3"/>
  <c r="AC6" i="3"/>
  <c r="AS6" i="3"/>
  <c r="F11" i="3"/>
  <c r="AP11" i="3"/>
  <c r="AU11" i="3"/>
  <c r="P12" i="3"/>
  <c r="U12" i="3"/>
  <c r="AY18" i="3"/>
  <c r="AY22" i="3"/>
  <c r="AY26" i="3"/>
  <c r="AX33" i="3"/>
  <c r="AY30" i="3"/>
  <c r="AY34" i="3"/>
  <c r="AY38" i="3"/>
  <c r="AX38" i="3"/>
  <c r="AX39" i="3"/>
  <c r="AY39" i="3"/>
  <c r="D19" i="2"/>
  <c r="AC7" i="3" l="1"/>
  <c r="AC5" i="3"/>
  <c r="AQ9" i="3"/>
  <c r="AS7" i="3"/>
  <c r="AQ7" i="3"/>
  <c r="AR11" i="3"/>
  <c r="AC9" i="3"/>
  <c r="U5" i="3"/>
  <c r="V11" i="3"/>
  <c r="AS9" i="3"/>
  <c r="AX14" i="3"/>
  <c r="AG5" i="3"/>
  <c r="V12" i="3"/>
  <c r="AA5" i="3"/>
  <c r="AS5" i="3"/>
  <c r="AT11" i="3"/>
  <c r="AH11" i="3"/>
  <c r="AQ5" i="3"/>
  <c r="AB11" i="3"/>
  <c r="U7" i="3"/>
  <c r="AA7" i="3"/>
  <c r="AG9" i="3"/>
  <c r="AB12" i="3"/>
  <c r="AY17" i="3"/>
  <c r="AY16" i="3"/>
  <c r="AY14" i="3"/>
  <c r="AX6" i="3"/>
  <c r="AY6" i="3"/>
  <c r="AV6" i="3"/>
  <c r="AV11" i="3"/>
  <c r="AU5" i="3"/>
  <c r="AV12" i="3"/>
  <c r="AU9" i="3"/>
  <c r="AU7" i="3"/>
  <c r="M11" i="3"/>
  <c r="AG7" i="3"/>
  <c r="AX15" i="3"/>
  <c r="AX16" i="3"/>
  <c r="AL11" i="3"/>
  <c r="AL12" i="3"/>
  <c r="P7" i="3"/>
  <c r="Q12" i="3"/>
  <c r="Q11" i="3"/>
  <c r="P9" i="3"/>
  <c r="P5" i="3"/>
  <c r="AF11" i="3"/>
  <c r="AF12" i="3"/>
  <c r="AD12" i="3"/>
  <c r="AY15" i="3"/>
  <c r="N12" i="3"/>
  <c r="M9" i="3"/>
  <c r="M7" i="3"/>
  <c r="M5" i="3"/>
  <c r="M12" i="3"/>
  <c r="N11" i="3"/>
  <c r="A15" i="2"/>
  <c r="D15" i="2"/>
  <c r="E15" i="2" s="1"/>
  <c r="F15" i="2"/>
  <c r="G15" i="2" s="1"/>
  <c r="H15" i="2"/>
  <c r="I15" i="2" s="1"/>
  <c r="J15" i="2"/>
  <c r="K15" i="2" s="1"/>
  <c r="L15" i="2"/>
  <c r="M15" i="2" s="1"/>
  <c r="O15" i="2"/>
  <c r="P15" i="2" s="1"/>
  <c r="R15" i="2"/>
  <c r="S15" i="2" s="1"/>
  <c r="T15" i="2"/>
  <c r="U15" i="2" s="1"/>
  <c r="V15" i="2"/>
  <c r="W15" i="2" s="1"/>
  <c r="X15" i="2"/>
  <c r="Y15" i="2" s="1"/>
  <c r="Z15" i="2"/>
  <c r="AA15" i="2" s="1"/>
  <c r="AB15" i="2"/>
  <c r="AC15" i="2" s="1"/>
  <c r="AD15" i="2"/>
  <c r="AE15" i="2" s="1"/>
  <c r="AF15" i="2"/>
  <c r="AG15" i="2" s="1"/>
  <c r="AK15" i="2"/>
  <c r="AL15" i="2"/>
  <c r="AM15" i="2" s="1"/>
  <c r="AN15" i="2"/>
  <c r="AO15" i="2" s="1"/>
  <c r="AP15" i="2"/>
  <c r="AQ15" i="2" s="1"/>
  <c r="AR15" i="2"/>
  <c r="AS15" i="2" s="1"/>
  <c r="AT15" i="2"/>
  <c r="AU15" i="2" s="1"/>
  <c r="A16" i="2"/>
  <c r="D16" i="2"/>
  <c r="E16" i="2" s="1"/>
  <c r="F16" i="2"/>
  <c r="G16" i="2" s="1"/>
  <c r="H16" i="2"/>
  <c r="I16" i="2" s="1"/>
  <c r="J16" i="2"/>
  <c r="K16" i="2" s="1"/>
  <c r="M16" i="2" s="1"/>
  <c r="O16" i="2"/>
  <c r="P16" i="2" s="1"/>
  <c r="R16" i="2"/>
  <c r="S16" i="2" s="1"/>
  <c r="T16" i="2"/>
  <c r="U16" i="2" s="1"/>
  <c r="V16" i="2"/>
  <c r="W16" i="2" s="1"/>
  <c r="X16" i="2"/>
  <c r="Y16" i="2" s="1"/>
  <c r="Z16" i="2"/>
  <c r="AA16" i="2" s="1"/>
  <c r="AB16" i="2"/>
  <c r="AC16" i="2" s="1"/>
  <c r="AD16" i="2"/>
  <c r="AE16" i="2" s="1"/>
  <c r="AF16" i="2"/>
  <c r="AG16" i="2" s="1"/>
  <c r="AK16" i="2"/>
  <c r="AL16" i="2"/>
  <c r="AM16" i="2" s="1"/>
  <c r="AN16" i="2"/>
  <c r="AO16" i="2" s="1"/>
  <c r="AP16" i="2"/>
  <c r="AQ16" i="2" s="1"/>
  <c r="AR16" i="2"/>
  <c r="AS16" i="2" s="1"/>
  <c r="AT16" i="2"/>
  <c r="AU16" i="2" s="1"/>
  <c r="A17" i="2"/>
  <c r="D17" i="2"/>
  <c r="E17" i="2" s="1"/>
  <c r="F17" i="2"/>
  <c r="G17" i="2" s="1"/>
  <c r="H17" i="2"/>
  <c r="I17" i="2" s="1"/>
  <c r="J17" i="2"/>
  <c r="K17" i="2" s="1"/>
  <c r="L17" i="2"/>
  <c r="M17" i="2" s="1"/>
  <c r="O17" i="2"/>
  <c r="P17" i="2" s="1"/>
  <c r="R17" i="2"/>
  <c r="S17" i="2" s="1"/>
  <c r="T17" i="2"/>
  <c r="U17" i="2" s="1"/>
  <c r="V17" i="2"/>
  <c r="W17" i="2" s="1"/>
  <c r="X17" i="2"/>
  <c r="Y17" i="2" s="1"/>
  <c r="Z17" i="2"/>
  <c r="AA17" i="2" s="1"/>
  <c r="AB17" i="2"/>
  <c r="AC17" i="2" s="1"/>
  <c r="AD17" i="2"/>
  <c r="AE17" i="2" s="1"/>
  <c r="AF17" i="2"/>
  <c r="AG17" i="2" s="1"/>
  <c r="AK17" i="2"/>
  <c r="AL17" i="2"/>
  <c r="AM17" i="2" s="1"/>
  <c r="AN17" i="2"/>
  <c r="AO17" i="2" s="1"/>
  <c r="AP17" i="2"/>
  <c r="AQ17" i="2" s="1"/>
  <c r="AR17" i="2"/>
  <c r="AS17" i="2" s="1"/>
  <c r="AT17" i="2"/>
  <c r="AU17" i="2" s="1"/>
  <c r="A18" i="2"/>
  <c r="D18" i="2"/>
  <c r="E18" i="2" s="1"/>
  <c r="F18" i="2"/>
  <c r="G18" i="2" s="1"/>
  <c r="H18" i="2"/>
  <c r="I18" i="2" s="1"/>
  <c r="J18" i="2"/>
  <c r="K18" i="2" s="1"/>
  <c r="L18" i="2"/>
  <c r="M18" i="2" s="1"/>
  <c r="O18" i="2"/>
  <c r="P18" i="2" s="1"/>
  <c r="R18" i="2"/>
  <c r="S18" i="2" s="1"/>
  <c r="T18" i="2"/>
  <c r="U18" i="2" s="1"/>
  <c r="V18" i="2"/>
  <c r="W18" i="2" s="1"/>
  <c r="X18" i="2"/>
  <c r="Y18" i="2" s="1"/>
  <c r="Z18" i="2"/>
  <c r="AA18" i="2" s="1"/>
  <c r="AB18" i="2"/>
  <c r="AC18" i="2" s="1"/>
  <c r="AD18" i="2"/>
  <c r="AE18" i="2" s="1"/>
  <c r="AF18" i="2"/>
  <c r="AG18" i="2" s="1"/>
  <c r="AK18" i="2"/>
  <c r="AL18" i="2"/>
  <c r="AM18" i="2" s="1"/>
  <c r="AN18" i="2"/>
  <c r="AO18" i="2" s="1"/>
  <c r="AP18" i="2"/>
  <c r="AQ18" i="2" s="1"/>
  <c r="AR18" i="2"/>
  <c r="AS18" i="2" s="1"/>
  <c r="AT18" i="2"/>
  <c r="AU18" i="2" s="1"/>
  <c r="A19" i="2"/>
  <c r="E19" i="2"/>
  <c r="F19" i="2"/>
  <c r="G19" i="2" s="1"/>
  <c r="H19" i="2"/>
  <c r="I19" i="2" s="1"/>
  <c r="J19" i="2"/>
  <c r="K19" i="2" s="1"/>
  <c r="L19" i="2"/>
  <c r="M19" i="2" s="1"/>
  <c r="O19" i="2"/>
  <c r="P19" i="2" s="1"/>
  <c r="R19" i="2"/>
  <c r="S19" i="2" s="1"/>
  <c r="T19" i="2"/>
  <c r="U19" i="2" s="1"/>
  <c r="V19" i="2"/>
  <c r="W19" i="2" s="1"/>
  <c r="X19" i="2"/>
  <c r="Y19" i="2" s="1"/>
  <c r="Z19" i="2"/>
  <c r="AA19" i="2" s="1"/>
  <c r="AB19" i="2"/>
  <c r="AC19" i="2" s="1"/>
  <c r="AD19" i="2"/>
  <c r="AE19" i="2" s="1"/>
  <c r="AF19" i="2"/>
  <c r="AG19" i="2" s="1"/>
  <c r="AK19" i="2"/>
  <c r="AL19" i="2"/>
  <c r="AM19" i="2" s="1"/>
  <c r="AN19" i="2"/>
  <c r="AO19" i="2" s="1"/>
  <c r="AP19" i="2"/>
  <c r="AQ19" i="2" s="1"/>
  <c r="AR19" i="2"/>
  <c r="AS19" i="2" s="1"/>
  <c r="AT19" i="2"/>
  <c r="AU19" i="2" s="1"/>
  <c r="A20" i="2"/>
  <c r="D20" i="2"/>
  <c r="E20" i="2" s="1"/>
  <c r="F20" i="2"/>
  <c r="G20" i="2" s="1"/>
  <c r="H20" i="2"/>
  <c r="I20" i="2" s="1"/>
  <c r="J20" i="2"/>
  <c r="K20" i="2" s="1"/>
  <c r="L20" i="2"/>
  <c r="M20" i="2" s="1"/>
  <c r="O20" i="2"/>
  <c r="P20" i="2" s="1"/>
  <c r="R20" i="2"/>
  <c r="S20" i="2" s="1"/>
  <c r="T20" i="2"/>
  <c r="U20" i="2" s="1"/>
  <c r="V20" i="2"/>
  <c r="W20" i="2" s="1"/>
  <c r="X20" i="2"/>
  <c r="Y20" i="2" s="1"/>
  <c r="Z20" i="2"/>
  <c r="AA20" i="2" s="1"/>
  <c r="AB20" i="2"/>
  <c r="AC20" i="2" s="1"/>
  <c r="AD20" i="2"/>
  <c r="AE20" i="2" s="1"/>
  <c r="AF20" i="2"/>
  <c r="AG20" i="2" s="1"/>
  <c r="AK20" i="2"/>
  <c r="AL20" i="2"/>
  <c r="AM20" i="2" s="1"/>
  <c r="AN20" i="2"/>
  <c r="AO20" i="2" s="1"/>
  <c r="AP20" i="2"/>
  <c r="AQ20" i="2" s="1"/>
  <c r="AR20" i="2"/>
  <c r="AS20" i="2" s="1"/>
  <c r="AT20" i="2"/>
  <c r="AU20" i="2" s="1"/>
  <c r="A21" i="2"/>
  <c r="D21" i="2"/>
  <c r="E21" i="2" s="1"/>
  <c r="F21" i="2"/>
  <c r="G21" i="2" s="1"/>
  <c r="H21" i="2"/>
  <c r="I21" i="2" s="1"/>
  <c r="J21" i="2"/>
  <c r="K21" i="2" s="1"/>
  <c r="L21" i="2"/>
  <c r="M21" i="2" s="1"/>
  <c r="O21" i="2"/>
  <c r="P21" i="2" s="1"/>
  <c r="R21" i="2"/>
  <c r="S21" i="2" s="1"/>
  <c r="T21" i="2"/>
  <c r="U21" i="2" s="1"/>
  <c r="V21" i="2"/>
  <c r="W21" i="2" s="1"/>
  <c r="X21" i="2"/>
  <c r="Y21" i="2" s="1"/>
  <c r="Z21" i="2"/>
  <c r="AA21" i="2" s="1"/>
  <c r="AB21" i="2"/>
  <c r="AC21" i="2" s="1"/>
  <c r="AD21" i="2"/>
  <c r="AE21" i="2" s="1"/>
  <c r="AF21" i="2"/>
  <c r="AG21" i="2" s="1"/>
  <c r="AK21" i="2"/>
  <c r="AL21" i="2"/>
  <c r="AM21" i="2" s="1"/>
  <c r="AN21" i="2"/>
  <c r="AO21" i="2" s="1"/>
  <c r="AP21" i="2"/>
  <c r="AQ21" i="2" s="1"/>
  <c r="AR21" i="2"/>
  <c r="AS21" i="2" s="1"/>
  <c r="AT21" i="2"/>
  <c r="AU21" i="2" s="1"/>
  <c r="A22" i="2"/>
  <c r="D22" i="2"/>
  <c r="E22" i="2" s="1"/>
  <c r="F22" i="2"/>
  <c r="G22" i="2" s="1"/>
  <c r="H22" i="2"/>
  <c r="I22" i="2" s="1"/>
  <c r="J22" i="2"/>
  <c r="K22" i="2" s="1"/>
  <c r="L22" i="2"/>
  <c r="M22" i="2" s="1"/>
  <c r="O22" i="2"/>
  <c r="P22" i="2" s="1"/>
  <c r="R22" i="2"/>
  <c r="S22" i="2" s="1"/>
  <c r="T22" i="2"/>
  <c r="U22" i="2" s="1"/>
  <c r="V22" i="2"/>
  <c r="W22" i="2" s="1"/>
  <c r="X22" i="2"/>
  <c r="Y22" i="2" s="1"/>
  <c r="Z22" i="2"/>
  <c r="AA22" i="2" s="1"/>
  <c r="AB22" i="2"/>
  <c r="AC22" i="2" s="1"/>
  <c r="AD22" i="2"/>
  <c r="AE22" i="2" s="1"/>
  <c r="AF22" i="2"/>
  <c r="AG22" i="2" s="1"/>
  <c r="AK22" i="2"/>
  <c r="AL22" i="2"/>
  <c r="AM22" i="2" s="1"/>
  <c r="AN22" i="2"/>
  <c r="AO22" i="2" s="1"/>
  <c r="AP22" i="2"/>
  <c r="AQ22" i="2" s="1"/>
  <c r="AR22" i="2"/>
  <c r="AS22" i="2" s="1"/>
  <c r="AT22" i="2"/>
  <c r="AU22" i="2" s="1"/>
  <c r="A23" i="2"/>
  <c r="D23" i="2"/>
  <c r="E23" i="2" s="1"/>
  <c r="F23" i="2"/>
  <c r="G23" i="2" s="1"/>
  <c r="H23" i="2"/>
  <c r="I23" i="2" s="1"/>
  <c r="J23" i="2"/>
  <c r="K23" i="2" s="1"/>
  <c r="L23" i="2"/>
  <c r="M23" i="2" s="1"/>
  <c r="O23" i="2"/>
  <c r="P23" i="2" s="1"/>
  <c r="R23" i="2"/>
  <c r="S23" i="2" s="1"/>
  <c r="T23" i="2"/>
  <c r="U23" i="2" s="1"/>
  <c r="V23" i="2"/>
  <c r="W23" i="2" s="1"/>
  <c r="X23" i="2"/>
  <c r="Y23" i="2" s="1"/>
  <c r="Z23" i="2"/>
  <c r="AA23" i="2" s="1"/>
  <c r="AB23" i="2"/>
  <c r="AC23" i="2" s="1"/>
  <c r="AD23" i="2"/>
  <c r="AE23" i="2" s="1"/>
  <c r="AF23" i="2"/>
  <c r="AG23" i="2" s="1"/>
  <c r="AK23" i="2"/>
  <c r="AL23" i="2"/>
  <c r="AM23" i="2" s="1"/>
  <c r="AN23" i="2"/>
  <c r="AO23" i="2" s="1"/>
  <c r="AP23" i="2"/>
  <c r="AQ23" i="2" s="1"/>
  <c r="AR23" i="2"/>
  <c r="AS23" i="2" s="1"/>
  <c r="AT23" i="2"/>
  <c r="AU23" i="2" s="1"/>
  <c r="A24" i="2"/>
  <c r="D24" i="2"/>
  <c r="E24" i="2" s="1"/>
  <c r="F24" i="2"/>
  <c r="G24" i="2" s="1"/>
  <c r="H24" i="2"/>
  <c r="I24" i="2" s="1"/>
  <c r="J24" i="2"/>
  <c r="K24" i="2" s="1"/>
  <c r="L24" i="2"/>
  <c r="M24" i="2" s="1"/>
  <c r="O24" i="2"/>
  <c r="P24" i="2" s="1"/>
  <c r="R24" i="2"/>
  <c r="S24" i="2" s="1"/>
  <c r="T24" i="2"/>
  <c r="U24" i="2" s="1"/>
  <c r="V24" i="2"/>
  <c r="W24" i="2" s="1"/>
  <c r="X24" i="2"/>
  <c r="Y24" i="2" s="1"/>
  <c r="Z24" i="2"/>
  <c r="AA24" i="2" s="1"/>
  <c r="AB24" i="2"/>
  <c r="AC24" i="2" s="1"/>
  <c r="AD24" i="2"/>
  <c r="AE24" i="2" s="1"/>
  <c r="AF24" i="2"/>
  <c r="AG24" i="2" s="1"/>
  <c r="AK24" i="2"/>
  <c r="AL24" i="2"/>
  <c r="AM24" i="2" s="1"/>
  <c r="AN24" i="2"/>
  <c r="AO24" i="2" s="1"/>
  <c r="AP24" i="2"/>
  <c r="AQ24" i="2" s="1"/>
  <c r="AR24" i="2"/>
  <c r="AS24" i="2" s="1"/>
  <c r="AT24" i="2"/>
  <c r="AU24" i="2" s="1"/>
  <c r="A25" i="2"/>
  <c r="D25" i="2"/>
  <c r="E25" i="2" s="1"/>
  <c r="F25" i="2"/>
  <c r="G25" i="2" s="1"/>
  <c r="H25" i="2"/>
  <c r="I25" i="2" s="1"/>
  <c r="J25" i="2"/>
  <c r="K25" i="2" s="1"/>
  <c r="L25" i="2"/>
  <c r="M25" i="2" s="1"/>
  <c r="O25" i="2"/>
  <c r="P25" i="2" s="1"/>
  <c r="R25" i="2"/>
  <c r="S25" i="2" s="1"/>
  <c r="T25" i="2"/>
  <c r="U25" i="2" s="1"/>
  <c r="V25" i="2"/>
  <c r="W25" i="2" s="1"/>
  <c r="X25" i="2"/>
  <c r="Y25" i="2" s="1"/>
  <c r="Z25" i="2"/>
  <c r="AA25" i="2" s="1"/>
  <c r="AB25" i="2"/>
  <c r="AC25" i="2" s="1"/>
  <c r="AD25" i="2"/>
  <c r="AE25" i="2" s="1"/>
  <c r="AF25" i="2"/>
  <c r="AG25" i="2" s="1"/>
  <c r="AK25" i="2"/>
  <c r="AL25" i="2"/>
  <c r="AM25" i="2" s="1"/>
  <c r="AN25" i="2"/>
  <c r="AO25" i="2" s="1"/>
  <c r="AP25" i="2"/>
  <c r="AQ25" i="2" s="1"/>
  <c r="AR25" i="2"/>
  <c r="AS25" i="2" s="1"/>
  <c r="AT25" i="2"/>
  <c r="AU25" i="2" s="1"/>
  <c r="A26" i="2"/>
  <c r="D26" i="2"/>
  <c r="E26" i="2" s="1"/>
  <c r="F26" i="2"/>
  <c r="G26" i="2" s="1"/>
  <c r="H26" i="2"/>
  <c r="I26" i="2" s="1"/>
  <c r="J26" i="2"/>
  <c r="K26" i="2" s="1"/>
  <c r="L26" i="2"/>
  <c r="M26" i="2" s="1"/>
  <c r="O26" i="2"/>
  <c r="P26" i="2" s="1"/>
  <c r="R26" i="2"/>
  <c r="S26" i="2" s="1"/>
  <c r="T26" i="2"/>
  <c r="U26" i="2" s="1"/>
  <c r="V26" i="2"/>
  <c r="W26" i="2" s="1"/>
  <c r="X26" i="2"/>
  <c r="Y26" i="2" s="1"/>
  <c r="Z26" i="2"/>
  <c r="AA26" i="2" s="1"/>
  <c r="AB26" i="2"/>
  <c r="AC26" i="2" s="1"/>
  <c r="AD26" i="2"/>
  <c r="AE26" i="2" s="1"/>
  <c r="AF26" i="2"/>
  <c r="AG26" i="2" s="1"/>
  <c r="AK26" i="2"/>
  <c r="AL26" i="2"/>
  <c r="AM26" i="2" s="1"/>
  <c r="AN26" i="2"/>
  <c r="AO26" i="2" s="1"/>
  <c r="AP26" i="2"/>
  <c r="AQ26" i="2" s="1"/>
  <c r="AR26" i="2"/>
  <c r="AS26" i="2" s="1"/>
  <c r="AT26" i="2"/>
  <c r="AU26" i="2" s="1"/>
  <c r="A27" i="2"/>
  <c r="D27" i="2"/>
  <c r="E27" i="2" s="1"/>
  <c r="F27" i="2"/>
  <c r="G27" i="2" s="1"/>
  <c r="H27" i="2"/>
  <c r="I27" i="2" s="1"/>
  <c r="J27" i="2"/>
  <c r="K27" i="2" s="1"/>
  <c r="L27" i="2"/>
  <c r="M27" i="2" s="1"/>
  <c r="O27" i="2"/>
  <c r="P27" i="2" s="1"/>
  <c r="R27" i="2"/>
  <c r="S27" i="2" s="1"/>
  <c r="T27" i="2"/>
  <c r="U27" i="2" s="1"/>
  <c r="V27" i="2"/>
  <c r="W27" i="2" s="1"/>
  <c r="X27" i="2"/>
  <c r="Y27" i="2" s="1"/>
  <c r="Z27" i="2"/>
  <c r="AA27" i="2" s="1"/>
  <c r="AB27" i="2"/>
  <c r="AC27" i="2" s="1"/>
  <c r="AD27" i="2"/>
  <c r="AE27" i="2" s="1"/>
  <c r="AF27" i="2"/>
  <c r="AG27" i="2" s="1"/>
  <c r="AK27" i="2"/>
  <c r="AL27" i="2"/>
  <c r="AM27" i="2" s="1"/>
  <c r="AN27" i="2"/>
  <c r="AO27" i="2" s="1"/>
  <c r="AP27" i="2"/>
  <c r="AQ27" i="2" s="1"/>
  <c r="AR27" i="2"/>
  <c r="AS27" i="2" s="1"/>
  <c r="AT27" i="2"/>
  <c r="AU27" i="2" s="1"/>
  <c r="A28" i="2"/>
  <c r="D28" i="2"/>
  <c r="E28" i="2" s="1"/>
  <c r="F28" i="2"/>
  <c r="G28" i="2" s="1"/>
  <c r="H28" i="2"/>
  <c r="I28" i="2" s="1"/>
  <c r="J28" i="2"/>
  <c r="K28" i="2" s="1"/>
  <c r="L28" i="2"/>
  <c r="M28" i="2" s="1"/>
  <c r="O28" i="2"/>
  <c r="P28" i="2" s="1"/>
  <c r="R28" i="2"/>
  <c r="S28" i="2" s="1"/>
  <c r="T28" i="2"/>
  <c r="U28" i="2" s="1"/>
  <c r="V28" i="2"/>
  <c r="W28" i="2" s="1"/>
  <c r="X28" i="2"/>
  <c r="Y28" i="2" s="1"/>
  <c r="Z28" i="2"/>
  <c r="AA28" i="2" s="1"/>
  <c r="AB28" i="2"/>
  <c r="AC28" i="2" s="1"/>
  <c r="AD28" i="2"/>
  <c r="AE28" i="2" s="1"/>
  <c r="AF28" i="2"/>
  <c r="AG28" i="2" s="1"/>
  <c r="AK28" i="2"/>
  <c r="AL28" i="2"/>
  <c r="AM28" i="2" s="1"/>
  <c r="AN28" i="2"/>
  <c r="AO28" i="2" s="1"/>
  <c r="AP28" i="2"/>
  <c r="AQ28" i="2" s="1"/>
  <c r="AR28" i="2"/>
  <c r="AS28" i="2" s="1"/>
  <c r="AT28" i="2"/>
  <c r="AU28" i="2" s="1"/>
  <c r="A29" i="2"/>
  <c r="D29" i="2"/>
  <c r="E29" i="2" s="1"/>
  <c r="F29" i="2"/>
  <c r="G29" i="2" s="1"/>
  <c r="H29" i="2"/>
  <c r="I29" i="2" s="1"/>
  <c r="J29" i="2"/>
  <c r="K29" i="2" s="1"/>
  <c r="L29" i="2"/>
  <c r="M29" i="2" s="1"/>
  <c r="O29" i="2"/>
  <c r="P29" i="2" s="1"/>
  <c r="R29" i="2"/>
  <c r="S29" i="2" s="1"/>
  <c r="T29" i="2"/>
  <c r="U29" i="2" s="1"/>
  <c r="V29" i="2"/>
  <c r="W29" i="2" s="1"/>
  <c r="X29" i="2"/>
  <c r="Y29" i="2" s="1"/>
  <c r="Z29" i="2"/>
  <c r="AA29" i="2" s="1"/>
  <c r="AB29" i="2"/>
  <c r="AC29" i="2" s="1"/>
  <c r="AD29" i="2"/>
  <c r="AE29" i="2" s="1"/>
  <c r="AF29" i="2"/>
  <c r="AG29" i="2" s="1"/>
  <c r="AK29" i="2"/>
  <c r="AL29" i="2"/>
  <c r="AM29" i="2" s="1"/>
  <c r="AN29" i="2"/>
  <c r="AO29" i="2" s="1"/>
  <c r="AP29" i="2"/>
  <c r="AQ29" i="2" s="1"/>
  <c r="AR29" i="2"/>
  <c r="AS29" i="2" s="1"/>
  <c r="AT29" i="2"/>
  <c r="AU29" i="2" s="1"/>
  <c r="A30" i="2"/>
  <c r="D30" i="2"/>
  <c r="E30" i="2" s="1"/>
  <c r="F30" i="2"/>
  <c r="G30" i="2" s="1"/>
  <c r="H30" i="2"/>
  <c r="I30" i="2" s="1"/>
  <c r="J30" i="2"/>
  <c r="K30" i="2" s="1"/>
  <c r="L30" i="2"/>
  <c r="M30" i="2" s="1"/>
  <c r="O30" i="2"/>
  <c r="P30" i="2" s="1"/>
  <c r="R30" i="2"/>
  <c r="S30" i="2" s="1"/>
  <c r="T30" i="2"/>
  <c r="U30" i="2" s="1"/>
  <c r="V30" i="2"/>
  <c r="W30" i="2" s="1"/>
  <c r="X30" i="2"/>
  <c r="Y30" i="2" s="1"/>
  <c r="Z30" i="2"/>
  <c r="AA30" i="2" s="1"/>
  <c r="AB30" i="2"/>
  <c r="AC30" i="2" s="1"/>
  <c r="AD30" i="2"/>
  <c r="AE30" i="2" s="1"/>
  <c r="AF30" i="2"/>
  <c r="AG30" i="2" s="1"/>
  <c r="AK30" i="2"/>
  <c r="AL30" i="2"/>
  <c r="AM30" i="2" s="1"/>
  <c r="AN30" i="2"/>
  <c r="AO30" i="2" s="1"/>
  <c r="AP30" i="2"/>
  <c r="AQ30" i="2" s="1"/>
  <c r="AR30" i="2"/>
  <c r="AS30" i="2" s="1"/>
  <c r="AT30" i="2"/>
  <c r="AU30" i="2" s="1"/>
  <c r="A31" i="2"/>
  <c r="D31" i="2"/>
  <c r="E31" i="2" s="1"/>
  <c r="F31" i="2"/>
  <c r="G31" i="2" s="1"/>
  <c r="H31" i="2"/>
  <c r="I31" i="2" s="1"/>
  <c r="J31" i="2"/>
  <c r="K31" i="2" s="1"/>
  <c r="L31" i="2"/>
  <c r="M31" i="2" s="1"/>
  <c r="O31" i="2"/>
  <c r="P31" i="2" s="1"/>
  <c r="R31" i="2"/>
  <c r="S31" i="2" s="1"/>
  <c r="T31" i="2"/>
  <c r="U31" i="2" s="1"/>
  <c r="V31" i="2"/>
  <c r="W31" i="2" s="1"/>
  <c r="X31" i="2"/>
  <c r="Y31" i="2" s="1"/>
  <c r="Z31" i="2"/>
  <c r="AA31" i="2" s="1"/>
  <c r="AB31" i="2"/>
  <c r="AC31" i="2" s="1"/>
  <c r="AD31" i="2"/>
  <c r="AE31" i="2" s="1"/>
  <c r="AF31" i="2"/>
  <c r="AG31" i="2" s="1"/>
  <c r="AK31" i="2"/>
  <c r="AL31" i="2"/>
  <c r="AM31" i="2" s="1"/>
  <c r="AN31" i="2"/>
  <c r="AO31" i="2" s="1"/>
  <c r="AP31" i="2"/>
  <c r="AQ31" i="2" s="1"/>
  <c r="AR31" i="2"/>
  <c r="AS31" i="2" s="1"/>
  <c r="AT31" i="2"/>
  <c r="AU31" i="2" s="1"/>
  <c r="A32" i="2"/>
  <c r="D32" i="2"/>
  <c r="E32" i="2" s="1"/>
  <c r="F32" i="2"/>
  <c r="G32" i="2" s="1"/>
  <c r="H32" i="2"/>
  <c r="I32" i="2" s="1"/>
  <c r="J32" i="2"/>
  <c r="K32" i="2" s="1"/>
  <c r="L32" i="2"/>
  <c r="M32" i="2" s="1"/>
  <c r="O32" i="2"/>
  <c r="P32" i="2" s="1"/>
  <c r="R32" i="2"/>
  <c r="S32" i="2" s="1"/>
  <c r="T32" i="2"/>
  <c r="U32" i="2" s="1"/>
  <c r="V32" i="2"/>
  <c r="W32" i="2" s="1"/>
  <c r="X32" i="2"/>
  <c r="Y32" i="2" s="1"/>
  <c r="Z32" i="2"/>
  <c r="AA32" i="2" s="1"/>
  <c r="AB32" i="2"/>
  <c r="AC32" i="2" s="1"/>
  <c r="AD32" i="2"/>
  <c r="AE32" i="2" s="1"/>
  <c r="AF32" i="2"/>
  <c r="AG32" i="2" s="1"/>
  <c r="AK32" i="2"/>
  <c r="AL32" i="2"/>
  <c r="AM32" i="2" s="1"/>
  <c r="AN32" i="2"/>
  <c r="AO32" i="2" s="1"/>
  <c r="AP32" i="2"/>
  <c r="AQ32" i="2" s="1"/>
  <c r="AR32" i="2"/>
  <c r="AS32" i="2" s="1"/>
  <c r="AT32" i="2"/>
  <c r="AU32" i="2" s="1"/>
  <c r="A33" i="2"/>
  <c r="D33" i="2"/>
  <c r="E33" i="2" s="1"/>
  <c r="F33" i="2"/>
  <c r="G33" i="2" s="1"/>
  <c r="H33" i="2"/>
  <c r="I33" i="2" s="1"/>
  <c r="J33" i="2"/>
  <c r="K33" i="2" s="1"/>
  <c r="L33" i="2"/>
  <c r="M33" i="2" s="1"/>
  <c r="O33" i="2"/>
  <c r="P33" i="2" s="1"/>
  <c r="R33" i="2"/>
  <c r="S33" i="2" s="1"/>
  <c r="T33" i="2"/>
  <c r="U33" i="2" s="1"/>
  <c r="V33" i="2"/>
  <c r="W33" i="2" s="1"/>
  <c r="X33" i="2"/>
  <c r="Y33" i="2" s="1"/>
  <c r="Z33" i="2"/>
  <c r="AA33" i="2" s="1"/>
  <c r="AB33" i="2"/>
  <c r="AC33" i="2" s="1"/>
  <c r="AD33" i="2"/>
  <c r="AE33" i="2" s="1"/>
  <c r="AF33" i="2"/>
  <c r="AG33" i="2" s="1"/>
  <c r="AK33" i="2"/>
  <c r="AL33" i="2"/>
  <c r="AM33" i="2" s="1"/>
  <c r="AN33" i="2"/>
  <c r="AO33" i="2" s="1"/>
  <c r="AP33" i="2"/>
  <c r="AQ33" i="2" s="1"/>
  <c r="AR33" i="2"/>
  <c r="AS33" i="2" s="1"/>
  <c r="AT33" i="2"/>
  <c r="AU33" i="2" s="1"/>
  <c r="A34" i="2"/>
  <c r="D34" i="2"/>
  <c r="E34" i="2" s="1"/>
  <c r="F34" i="2"/>
  <c r="G34" i="2" s="1"/>
  <c r="H34" i="2"/>
  <c r="I34" i="2" s="1"/>
  <c r="J34" i="2"/>
  <c r="K34" i="2" s="1"/>
  <c r="L34" i="2"/>
  <c r="M34" i="2" s="1"/>
  <c r="O34" i="2"/>
  <c r="P34" i="2" s="1"/>
  <c r="R34" i="2"/>
  <c r="S34" i="2" s="1"/>
  <c r="T34" i="2"/>
  <c r="U34" i="2" s="1"/>
  <c r="V34" i="2"/>
  <c r="W34" i="2" s="1"/>
  <c r="X34" i="2"/>
  <c r="Y34" i="2" s="1"/>
  <c r="Z34" i="2"/>
  <c r="AA34" i="2" s="1"/>
  <c r="AB34" i="2"/>
  <c r="AC34" i="2" s="1"/>
  <c r="AD34" i="2"/>
  <c r="AE34" i="2" s="1"/>
  <c r="AF34" i="2"/>
  <c r="AG34" i="2" s="1"/>
  <c r="AK34" i="2"/>
  <c r="AL34" i="2"/>
  <c r="AM34" i="2" s="1"/>
  <c r="AN34" i="2"/>
  <c r="AO34" i="2" s="1"/>
  <c r="AP34" i="2"/>
  <c r="AQ34" i="2" s="1"/>
  <c r="AR34" i="2"/>
  <c r="AS34" i="2" s="1"/>
  <c r="AT34" i="2"/>
  <c r="AU34" i="2" s="1"/>
  <c r="D14" i="2"/>
  <c r="F14" i="2"/>
  <c r="H14" i="2"/>
  <c r="J14" i="2"/>
  <c r="L14" i="2"/>
  <c r="O14" i="2"/>
  <c r="R14" i="2"/>
  <c r="T14" i="2"/>
  <c r="V14" i="2"/>
  <c r="X14" i="2"/>
  <c r="Z14" i="2"/>
  <c r="AB14" i="2"/>
  <c r="AD14" i="2"/>
  <c r="AF14" i="2"/>
  <c r="AL14" i="2"/>
  <c r="AN14" i="2"/>
  <c r="AP14" i="2"/>
  <c r="AR14" i="2"/>
  <c r="AT14" i="2"/>
  <c r="A14" i="2"/>
  <c r="B7" i="2" l="1"/>
  <c r="B6" i="2"/>
  <c r="AS5" i="2"/>
  <c r="AS9" i="2"/>
  <c r="Y9" i="2"/>
  <c r="Y5" i="2"/>
  <c r="AX16" i="2"/>
  <c r="AQ9" i="2"/>
  <c r="AQ5" i="2"/>
  <c r="AE9" i="2"/>
  <c r="AE5" i="2"/>
  <c r="W9" i="2"/>
  <c r="W5" i="2"/>
  <c r="E9" i="2"/>
  <c r="E5" i="2"/>
  <c r="AX44" i="2"/>
  <c r="AX42" i="2"/>
  <c r="AX38" i="2"/>
  <c r="AX36" i="2"/>
  <c r="AX34" i="2"/>
  <c r="AX32" i="2"/>
  <c r="AX30" i="2"/>
  <c r="AX28" i="2"/>
  <c r="AX26" i="2"/>
  <c r="AX24" i="2"/>
  <c r="AX22" i="2"/>
  <c r="AX20" i="2"/>
  <c r="AX18" i="2"/>
  <c r="AO9" i="2"/>
  <c r="AO5" i="2"/>
  <c r="AC5" i="2"/>
  <c r="AC9" i="2"/>
  <c r="U9" i="2"/>
  <c r="U5" i="2"/>
  <c r="K9" i="2"/>
  <c r="K5" i="2"/>
  <c r="AX15" i="2"/>
  <c r="AX6" i="2" s="1"/>
  <c r="AK9" i="2"/>
  <c r="AK5" i="2"/>
  <c r="G9" i="2"/>
  <c r="G5" i="2"/>
  <c r="AM9" i="2"/>
  <c r="AM5" i="2"/>
  <c r="AA9" i="2"/>
  <c r="AA5" i="2"/>
  <c r="S9" i="2"/>
  <c r="S5" i="2"/>
  <c r="I5" i="2"/>
  <c r="I9" i="2"/>
  <c r="AX43" i="2"/>
  <c r="AX41" i="2"/>
  <c r="AX37" i="2"/>
  <c r="AX35" i="2"/>
  <c r="AX33" i="2"/>
  <c r="AX31" i="2"/>
  <c r="AX29" i="2"/>
  <c r="AX27" i="2"/>
  <c r="AX25" i="2"/>
  <c r="AX23" i="2"/>
  <c r="AX21" i="2"/>
  <c r="AX19" i="2"/>
  <c r="AX17" i="2"/>
  <c r="AX9" i="3"/>
  <c r="AX12" i="3"/>
  <c r="AV5" i="3"/>
  <c r="AX11" i="3"/>
  <c r="AV9" i="3"/>
  <c r="AY5" i="3"/>
  <c r="AX7" i="3"/>
  <c r="AV7" i="3"/>
  <c r="AY7" i="3"/>
  <c r="AX5" i="3"/>
  <c r="AP11" i="2"/>
  <c r="AP12" i="2"/>
  <c r="Z11" i="2"/>
  <c r="Z12" i="2"/>
  <c r="R11" i="2"/>
  <c r="R12" i="2"/>
  <c r="H11" i="2"/>
  <c r="H12" i="2"/>
  <c r="AN11" i="2"/>
  <c r="AN12" i="2"/>
  <c r="AF11" i="2"/>
  <c r="AF12" i="2"/>
  <c r="X11" i="2"/>
  <c r="X12" i="2"/>
  <c r="O11" i="2"/>
  <c r="O12" i="2"/>
  <c r="F11" i="2"/>
  <c r="F12" i="2"/>
  <c r="AT11" i="2"/>
  <c r="AT12" i="2"/>
  <c r="AL11" i="2"/>
  <c r="AL12" i="2"/>
  <c r="AD11" i="2"/>
  <c r="AD12" i="2"/>
  <c r="V11" i="2"/>
  <c r="V12" i="2"/>
  <c r="L11" i="2"/>
  <c r="L12" i="2"/>
  <c r="D12" i="2"/>
  <c r="D11" i="2"/>
  <c r="AR11" i="2"/>
  <c r="AR12" i="2"/>
  <c r="AB11" i="2"/>
  <c r="AB12" i="2"/>
  <c r="T11" i="2"/>
  <c r="T12" i="2"/>
  <c r="J11" i="2"/>
  <c r="J12" i="2"/>
  <c r="AS14" i="2"/>
  <c r="AK14" i="2"/>
  <c r="AC14" i="2"/>
  <c r="U14" i="2"/>
  <c r="K14" i="2"/>
  <c r="AQ14" i="2"/>
  <c r="AA14" i="2"/>
  <c r="S14" i="2"/>
  <c r="I14" i="2"/>
  <c r="AU14" i="2"/>
  <c r="AM14" i="2"/>
  <c r="AE14" i="2"/>
  <c r="W14" i="2"/>
  <c r="M14" i="2"/>
  <c r="AO14" i="2"/>
  <c r="AG14" i="2"/>
  <c r="Y14" i="2"/>
  <c r="P14" i="2"/>
  <c r="G14" i="2"/>
  <c r="F5" i="2" s="1"/>
  <c r="E14" i="2"/>
  <c r="X9" i="2" l="1"/>
  <c r="X5" i="2"/>
  <c r="AQ7" i="2"/>
  <c r="S6" i="2"/>
  <c r="AL6" i="2"/>
  <c r="V7" i="2"/>
  <c r="AC7" i="2"/>
  <c r="J7" i="2"/>
  <c r="AR6" i="2"/>
  <c r="AF9" i="2"/>
  <c r="AF5" i="2"/>
  <c r="R9" i="2"/>
  <c r="R5" i="2"/>
  <c r="AA7" i="2"/>
  <c r="AT6" i="2"/>
  <c r="W7" i="2"/>
  <c r="S7" i="2"/>
  <c r="O6" i="2"/>
  <c r="V6" i="2"/>
  <c r="AQ6" i="2"/>
  <c r="AT7" i="2"/>
  <c r="AP6" i="2"/>
  <c r="K6" i="2"/>
  <c r="AO7" i="2"/>
  <c r="Y7" i="2"/>
  <c r="AK6" i="2"/>
  <c r="U6" i="2"/>
  <c r="F7" i="2"/>
  <c r="AR7" i="2"/>
  <c r="AB7" i="2"/>
  <c r="AN6" i="2"/>
  <c r="X6" i="2"/>
  <c r="V5" i="2"/>
  <c r="V9" i="2"/>
  <c r="AR9" i="2"/>
  <c r="AR5" i="2"/>
  <c r="AM7" i="2"/>
  <c r="AI7" i="2"/>
  <c r="AE7" i="2"/>
  <c r="AS7" i="2"/>
  <c r="Y6" i="2"/>
  <c r="R6" i="2"/>
  <c r="F9" i="2"/>
  <c r="AN9" i="2"/>
  <c r="AN5" i="2"/>
  <c r="AL5" i="2"/>
  <c r="AL9" i="2"/>
  <c r="Z5" i="2"/>
  <c r="Z9" i="2"/>
  <c r="AB9" i="2"/>
  <c r="AB5" i="2"/>
  <c r="AE6" i="2"/>
  <c r="AD6" i="2"/>
  <c r="AI6" i="2"/>
  <c r="L7" i="2"/>
  <c r="AM6" i="2"/>
  <c r="AP7" i="2"/>
  <c r="I7" i="2"/>
  <c r="D7" i="2"/>
  <c r="AL7" i="2"/>
  <c r="AH6" i="2"/>
  <c r="G6" i="2"/>
  <c r="AK7" i="2"/>
  <c r="U7" i="2"/>
  <c r="AG6" i="2"/>
  <c r="AW6" i="2"/>
  <c r="J6" i="2"/>
  <c r="AN7" i="2"/>
  <c r="X7" i="2"/>
  <c r="AJ6" i="2"/>
  <c r="T6" i="2"/>
  <c r="H9" i="2"/>
  <c r="H5" i="2"/>
  <c r="J5" i="2"/>
  <c r="J9" i="2"/>
  <c r="AH7" i="2"/>
  <c r="K7" i="2"/>
  <c r="H6" i="2"/>
  <c r="G7" i="2"/>
  <c r="AO6" i="2"/>
  <c r="AF7" i="2"/>
  <c r="AB6" i="2"/>
  <c r="D9" i="2"/>
  <c r="AX14" i="2"/>
  <c r="AX7" i="2" s="1"/>
  <c r="D5" i="2"/>
  <c r="AD5" i="2"/>
  <c r="AD9" i="2"/>
  <c r="T9" i="2"/>
  <c r="T5" i="2"/>
  <c r="O9" i="2"/>
  <c r="O5" i="2"/>
  <c r="L9" i="2"/>
  <c r="L5" i="2"/>
  <c r="AT5" i="2"/>
  <c r="AT9" i="2"/>
  <c r="AP5" i="2"/>
  <c r="AP9" i="2"/>
  <c r="AJ9" i="2"/>
  <c r="AJ5" i="2"/>
  <c r="E7" i="2"/>
  <c r="L6" i="2"/>
  <c r="I6" i="2"/>
  <c r="AA6" i="2"/>
  <c r="E6" i="2"/>
  <c r="W6" i="2"/>
  <c r="Z7" i="2"/>
  <c r="R7" i="2"/>
  <c r="H7" i="2"/>
  <c r="AD7" i="2"/>
  <c r="Z6" i="2"/>
  <c r="O7" i="2"/>
  <c r="AG7" i="2"/>
  <c r="AS6" i="2"/>
  <c r="AC6" i="2"/>
  <c r="D6" i="2"/>
  <c r="F6" i="2"/>
  <c r="AJ7" i="2"/>
  <c r="T7" i="2"/>
  <c r="AF6" i="2"/>
  <c r="Y11" i="2"/>
  <c r="Y12" i="2"/>
  <c r="W12" i="2"/>
  <c r="W11" i="2"/>
  <c r="I12" i="2"/>
  <c r="I11" i="2"/>
  <c r="AQ12" i="2"/>
  <c r="AQ11" i="2"/>
  <c r="AK11" i="2"/>
  <c r="AK12" i="2"/>
  <c r="E12" i="2"/>
  <c r="E11" i="2"/>
  <c r="AG11" i="2"/>
  <c r="AG12" i="2"/>
  <c r="AE12" i="2"/>
  <c r="AE11" i="2"/>
  <c r="S12" i="2"/>
  <c r="S11" i="2"/>
  <c r="K11" i="2"/>
  <c r="K12" i="2"/>
  <c r="AS11" i="2"/>
  <c r="AS12" i="2"/>
  <c r="G11" i="2"/>
  <c r="G12" i="2"/>
  <c r="AO11" i="2"/>
  <c r="AO12" i="2"/>
  <c r="AM12" i="2"/>
  <c r="AM11" i="2"/>
  <c r="AA12" i="2"/>
  <c r="AA11" i="2"/>
  <c r="U11" i="2"/>
  <c r="U12" i="2"/>
  <c r="P11" i="2"/>
  <c r="P12" i="2"/>
  <c r="M12" i="2"/>
  <c r="M11" i="2"/>
  <c r="AC11" i="2"/>
  <c r="AC12" i="2"/>
  <c r="AU12" i="2"/>
  <c r="AU11" i="2"/>
  <c r="AU6" i="2"/>
  <c r="AW7" i="2" l="1"/>
  <c r="AX5" i="2"/>
  <c r="AW9" i="2"/>
  <c r="AW11" i="2"/>
  <c r="AW12" i="2"/>
  <c r="AU9" i="2"/>
  <c r="AU5" i="2"/>
  <c r="AW5" i="2"/>
  <c r="AU7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</author>
  </authors>
  <commentList>
    <comment ref="B6" authorId="0" shapeId="0" xr:uid="{27325F8C-4FDE-4B24-994E-7EB6D4670AC7}">
      <text>
        <r>
          <rPr>
            <sz val="9"/>
            <color indexed="81"/>
            <rFont val="Tahoma"/>
            <family val="2"/>
          </rPr>
          <t>Antal flickor i klassen</t>
        </r>
      </text>
    </comment>
    <comment ref="B7" authorId="0" shapeId="0" xr:uid="{214697DD-0CB7-4883-8453-174E2C868A8E}">
      <text>
        <r>
          <rPr>
            <sz val="9"/>
            <color indexed="81"/>
            <rFont val="Tahoma"/>
            <family val="2"/>
          </rPr>
          <t>Antal pojkar i klassen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</author>
  </authors>
  <commentList>
    <comment ref="H2" authorId="0" shapeId="0" xr:uid="{62961806-1862-4F1E-98A9-2B48ED7425F1}">
      <text>
        <r>
          <rPr>
            <sz val="9"/>
            <color indexed="81"/>
            <rFont val="Tahoma"/>
            <family val="2"/>
          </rPr>
          <t>Tas inte imed i grejdöversikten</t>
        </r>
      </text>
    </comment>
    <comment ref="I2" authorId="0" shapeId="0" xr:uid="{207526F7-49F8-47F0-BEE3-F86A9971D7A2}">
      <text>
        <r>
          <rPr>
            <sz val="9"/>
            <color indexed="81"/>
            <rFont val="Tahoma"/>
            <family val="2"/>
          </rPr>
          <t>Tas inte imed i grejdöversikten</t>
        </r>
      </text>
    </comment>
    <comment ref="AA2" authorId="0" shapeId="0" xr:uid="{00000000-0006-0000-0200-000003000000}">
      <text>
        <r>
          <rPr>
            <sz val="9"/>
            <color indexed="81"/>
            <rFont val="Tahoma"/>
            <family val="2"/>
          </rPr>
          <t>Tas inte imed i grejdöversikten</t>
        </r>
      </text>
    </comment>
    <comment ref="AC2" authorId="0" shapeId="0" xr:uid="{00000000-0006-0000-0200-000004000000}">
      <text>
        <r>
          <rPr>
            <sz val="9"/>
            <color indexed="81"/>
            <rFont val="Tahoma"/>
            <family val="2"/>
          </rPr>
          <t>Tas inte imed i grejdöversikten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<sst xmlns="http://schemas.openxmlformats.org/spreadsheetml/2006/main" count="853" uniqueCount="132">
  <si>
    <t>BETYGSKATALOG GRUNDSKOLAN</t>
  </si>
  <si>
    <t>Namn</t>
  </si>
  <si>
    <t>BL</t>
  </si>
  <si>
    <t>EN</t>
  </si>
  <si>
    <t>HKK</t>
  </si>
  <si>
    <t>IDH</t>
  </si>
  <si>
    <t>MA</t>
  </si>
  <si>
    <t>MU</t>
  </si>
  <si>
    <t>NO</t>
  </si>
  <si>
    <t>BI</t>
  </si>
  <si>
    <t>FY</t>
  </si>
  <si>
    <t>KE</t>
  </si>
  <si>
    <t>SO</t>
  </si>
  <si>
    <t>GE</t>
  </si>
  <si>
    <t>HI</t>
  </si>
  <si>
    <t>RE</t>
  </si>
  <si>
    <t>SH</t>
  </si>
  <si>
    <t>SL</t>
  </si>
  <si>
    <t>SV</t>
  </si>
  <si>
    <t>SVA</t>
  </si>
  <si>
    <t>TK</t>
  </si>
  <si>
    <t>A</t>
  </si>
  <si>
    <t>F</t>
  </si>
  <si>
    <t>Pnr</t>
  </si>
  <si>
    <t>ML</t>
  </si>
  <si>
    <t>sum</t>
  </si>
  <si>
    <t>medel</t>
  </si>
  <si>
    <t>kön</t>
  </si>
  <si>
    <t>Snittbetyg samtliga</t>
  </si>
  <si>
    <t>Snittbetyg flickor</t>
  </si>
  <si>
    <t>Snittbetyg pojkar</t>
  </si>
  <si>
    <t>Standardavvikelse samtliga</t>
  </si>
  <si>
    <t>Antal</t>
  </si>
  <si>
    <t>MS</t>
  </si>
  <si>
    <t>spr
ML</t>
  </si>
  <si>
    <t>bet
ML</t>
  </si>
  <si>
    <t>E</t>
  </si>
  <si>
    <t>B</t>
  </si>
  <si>
    <t>DEU</t>
  </si>
  <si>
    <t>D</t>
  </si>
  <si>
    <t>C</t>
  </si>
  <si>
    <t>SPA</t>
  </si>
  <si>
    <t>ARA</t>
  </si>
  <si>
    <t>FIN</t>
  </si>
  <si>
    <t>FRA</t>
  </si>
  <si>
    <t>20021106TF61</t>
  </si>
  <si>
    <t>RUS</t>
  </si>
  <si>
    <t>-</t>
  </si>
  <si>
    <t>20020215TF71</t>
  </si>
  <si>
    <t>Albatrossen Albin</t>
  </si>
  <si>
    <t>Bävern Bengt</t>
  </si>
  <si>
    <t>Eldflugan Ella</t>
  </si>
  <si>
    <t>Gråsuggan Gunhild</t>
  </si>
  <si>
    <t>Humlan Hedvig</t>
  </si>
  <si>
    <t>Isbjörnen Inga</t>
  </si>
  <si>
    <t>Krokofanten Klara</t>
  </si>
  <si>
    <t>Noshörningen Nathan</t>
  </si>
  <si>
    <t>Ormvråken Ofelia</t>
  </si>
  <si>
    <t>Pirayan Petronella</t>
  </si>
  <si>
    <t>Räkan Rut</t>
  </si>
  <si>
    <t>Ugglan Ulla</t>
  </si>
  <si>
    <t>Yllefåret Yilmaz</t>
  </si>
  <si>
    <t>Örnen Örjan</t>
  </si>
  <si>
    <t>Chimpansen Charlie</t>
  </si>
  <si>
    <t>Dammråttan David</t>
  </si>
  <si>
    <t>Fästingen Filippa</t>
  </si>
  <si>
    <t>Järven Jasmine</t>
  </si>
  <si>
    <t>Laxen Leonardo</t>
  </si>
  <si>
    <t>Mullvaden Miranda</t>
  </si>
  <si>
    <t>Sjöhästen Samir</t>
  </si>
  <si>
    <t>Tvestjärten Taliba</t>
  </si>
  <si>
    <t>Valrossen Violet</t>
  </si>
  <si>
    <t>Zebran Zlatan</t>
  </si>
  <si>
    <t>Åkersorken Åsa</t>
  </si>
  <si>
    <t>Älgen Ämbla</t>
  </si>
  <si>
    <t>Yrhättan Yngve</t>
  </si>
  <si>
    <t>M</t>
  </si>
  <si>
    <t/>
  </si>
  <si>
    <t>K</t>
  </si>
  <si>
    <t>Ämnen som sticker ut, avviker från liknande?</t>
  </si>
  <si>
    <t>Jämför totalbedömningen av hela klassen (alla elever i alla ämnen) - lilafärgad cell AY5</t>
  </si>
  <si>
    <t>Är klassens resultat homogena eller är är spridningen stor?</t>
  </si>
  <si>
    <t xml:space="preserve">Markera fler betyg </t>
  </si>
  <si>
    <t xml:space="preserve">Anpassa gränsvärden (olika årskurser) </t>
  </si>
  <si>
    <t>Meritvärden och medelvärden</t>
  </si>
  <si>
    <t>Utskrift en sida, skriv ut i färg</t>
  </si>
  <si>
    <t>Intro: Bra analys kräver ett nyanserat underlag</t>
  </si>
  <si>
    <t>Analysfrågor</t>
  </si>
  <si>
    <t>Intro: Driver ett intresse att förstå vad som händer, vad som blir resultatet av lärarens undervisning</t>
  </si>
  <si>
    <t>Antal betyg på nivå</t>
  </si>
  <si>
    <t>Betygsöversikt demoklass Zoo HT17</t>
  </si>
  <si>
    <t>Markera meritvärden lägre än</t>
  </si>
  <si>
    <t>Markera meritvärden högre än</t>
  </si>
  <si>
    <t>Markera medelvärden lägre än</t>
  </si>
  <si>
    <t xml:space="preserve"> (rad 11)</t>
  </si>
  <si>
    <t xml:space="preserve"> (rad 12)</t>
  </si>
  <si>
    <t xml:space="preserve">Markera betyg </t>
  </si>
  <si>
    <t xml:space="preserve">1. </t>
  </si>
  <si>
    <t xml:space="preserve">2. </t>
  </si>
  <si>
    <t xml:space="preserve">3. </t>
  </si>
  <si>
    <t xml:space="preserve">6. </t>
  </si>
  <si>
    <r>
      <rPr>
        <b/>
        <sz val="8"/>
        <rFont val="Arial"/>
        <family val="2"/>
      </rPr>
      <t>Hämta elevreslutat för den aktuella klassen</t>
    </r>
    <r>
      <rPr>
        <sz val="8"/>
        <rFont val="Arial"/>
        <family val="2"/>
      </rPr>
      <t xml:space="preserve">
BER &gt; Meny &gt; Betygsöversikt &gt;  Betygskatalog &gt; Dokument för klass &gt; Klassens namn &gt; Utfärda</t>
    </r>
  </si>
  <si>
    <r>
      <rPr>
        <b/>
        <sz val="8"/>
        <rFont val="Arial"/>
        <family val="2"/>
      </rPr>
      <t>Kopiera och klistra in elevernas betygsdata</t>
    </r>
    <r>
      <rPr>
        <sz val="8"/>
        <rFont val="Arial"/>
        <family val="2"/>
      </rPr>
      <t xml:space="preserve">
- Markera och kopiera alla elever, personnummer och betygsdata
- Klistra in i Grejd &gt; fliken betygsdata &gt; gula cellen A3 (klistra in värden: Alt + W + V + Ä)</t>
    </r>
  </si>
  <si>
    <r>
      <rPr>
        <b/>
        <sz val="8"/>
        <rFont val="Arial"/>
        <family val="2"/>
      </rPr>
      <t>Sätt rätt rubrik</t>
    </r>
    <r>
      <rPr>
        <sz val="8"/>
        <rFont val="Arial"/>
        <family val="2"/>
      </rPr>
      <t xml:space="preserve">
- Ange rätt namn och termin på klassens översikt i cell A2</t>
    </r>
  </si>
  <si>
    <t>Instruktion, förbered Grejd för analysen</t>
  </si>
  <si>
    <t>Goda råd</t>
  </si>
  <si>
    <t>1.</t>
  </si>
  <si>
    <t>2.</t>
  </si>
  <si>
    <t>3.</t>
  </si>
  <si>
    <t>4.</t>
  </si>
  <si>
    <t>.</t>
  </si>
  <si>
    <t>Spara PDF-filer, Excel-filer och de färdiga Grejdfilerna på ett bra ställe, så att du kan gå tillbaka och jämföra data från olika terminer</t>
  </si>
  <si>
    <t>Distribuera Grejdfilerna både elektroniskt (så att lärarna kan ändra gränsvärden om de vill) och som färgutskrifter (så att lärarna kan jämföra olika klasser med jämförbara gränsvärden)</t>
  </si>
  <si>
    <t xml:space="preserve">7. </t>
  </si>
  <si>
    <t>Köp en licens för PDFtables, den kostar ca 300 kr för 1000 dokument. De första 100 dokumenten är gratis, så att du kan pröva hur det fungerar</t>
  </si>
  <si>
    <t>Tungan rätt i mun när du städar Excelfilen, spara en backup om något går fel.</t>
  </si>
  <si>
    <r>
      <rPr>
        <b/>
        <sz val="8"/>
        <rFont val="Arial"/>
        <family val="2"/>
      </rPr>
      <t>Säkra Grejdfilen från oavsiktliga ändringar</t>
    </r>
    <r>
      <rPr>
        <sz val="8"/>
        <rFont val="Arial"/>
        <family val="2"/>
      </rPr>
      <t xml:space="preserve">
- Dölj flikar som lärarna inte behöver se: Demo, betygsdata, gör så här
- Sätt eventuellt ett lösenord för att skydda grejdfliken (den är låst utan lösenord nu): Granska &gt; Skydda</t>
    </r>
  </si>
  <si>
    <r>
      <rPr>
        <b/>
        <sz val="8"/>
        <rFont val="Arial"/>
        <family val="2"/>
      </rPr>
      <t>Konvertera till Excel</t>
    </r>
    <r>
      <rPr>
        <sz val="8"/>
        <color theme="10"/>
        <rFont val="Arial"/>
        <family val="2"/>
      </rPr>
      <t xml:space="preserve">
https://pdftables.com/ </t>
    </r>
    <r>
      <rPr>
        <sz val="8"/>
        <rFont val="Arial"/>
        <family val="2"/>
      </rPr>
      <t xml:space="preserve">&gt; Convert a PDF &gt; Välj PDF-fil med betygen &gt; Download as Excel </t>
    </r>
  </si>
  <si>
    <r>
      <rPr>
        <b/>
        <sz val="8"/>
        <rFont val="Arial"/>
        <family val="2"/>
      </rPr>
      <t xml:space="preserve">Städa Grejdfilen </t>
    </r>
    <r>
      <rPr>
        <sz val="8"/>
        <color rgb="FF1D4BFF"/>
        <rFont val="Arial"/>
        <family val="2"/>
      </rPr>
      <t>(visa en bild på vad som ska bort)</t>
    </r>
    <r>
      <rPr>
        <sz val="8"/>
        <rFont val="Arial"/>
        <family val="2"/>
      </rPr>
      <t xml:space="preserve">
- Ta bort alla rader längst ner, där det inte finns elever
- Ta bort  medelvärden där det saknas underlag (visas som ####, egentligen #DIVISION/0#!)</t>
    </r>
  </si>
  <si>
    <t>TN</t>
  </si>
  <si>
    <t>anmärkning</t>
  </si>
  <si>
    <t>spr,
M1</t>
  </si>
  <si>
    <t>bet,
M1</t>
  </si>
  <si>
    <t>klistra in här</t>
  </si>
  <si>
    <t xml:space="preserve">5. </t>
  </si>
  <si>
    <r>
      <rPr>
        <b/>
        <sz val="8"/>
        <rFont val="Arial"/>
        <family val="2"/>
      </rPr>
      <t>Justera eventuellt första gränsvärden</t>
    </r>
    <r>
      <rPr>
        <sz val="8"/>
        <rFont val="Arial"/>
        <family val="2"/>
      </rPr>
      <t xml:space="preserve">
- Välj lämpliga gränsvärden (se goda råd nedan) inför för analysen (kolumn BB)</t>
    </r>
  </si>
  <si>
    <t>b</t>
  </si>
  <si>
    <t>spr
M2</t>
  </si>
  <si>
    <t>bet
M2</t>
  </si>
  <si>
    <t>M2</t>
  </si>
  <si>
    <t>merit</t>
  </si>
  <si>
    <t>Betygsöversikt HT24, klass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</si>
</sst>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name val="Calibri"/>
    </font>
    <font>
      <sz val="8"/>
      <name val="Arial"/>
      <family val="2"/>
    </font>
    <font>
      <sz val="11"/>
      <name val="Calibri"/>
      <family val="2"/>
    </font>
    <font>
      <sz val="16"/>
      <color rgb="FF0070C0"/>
      <name val="Stockholm Type Bold"/>
      <family val="3"/>
    </font>
    <font>
      <b/>
      <sz val="8"/>
      <color theme="0"/>
      <name val="Gill Sans MT"/>
      <family val="2"/>
    </font>
    <font>
      <sz val="6"/>
      <name val="Arial"/>
      <family val="2"/>
    </font>
    <font>
      <b/>
      <sz val="8"/>
      <color theme="0"/>
      <name val="Arial"/>
      <family val="2"/>
    </font>
    <font>
      <sz val="8"/>
      <color rgb="FF0326B2"/>
      <name val="Arial"/>
      <family val="2"/>
    </font>
    <font>
      <b/>
      <sz val="8"/>
      <name val="Arial"/>
      <family val="2"/>
    </font>
    <font>
      <sz val="8"/>
      <color rgb="FF1D4BFF"/>
      <name val="Arial"/>
      <family val="2"/>
    </font>
    <font>
      <u/>
      <sz val="11"/>
      <color theme="10"/>
      <name val="Calibri"/>
      <family val="2"/>
    </font>
    <font>
      <sz val="8"/>
      <color theme="10"/>
      <name val="Arial"/>
      <family val="2"/>
    </font>
    <font>
      <sz val="9"/>
      <color indexed="81"/>
      <name val="Tahoma"/>
      <family val="2"/>
    </font>
    <font>
      <sz val="16"/>
      <color rgb="FF000099"/>
      <name val="Arial"/>
      <family val="2"/>
    </font>
    <font>
      <sz val="8"/>
      <color theme="1"/>
      <name val="Arial"/>
      <family val="2"/>
    </font>
    <font>
      <sz val="16"/>
      <color rgb="FF00478B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6437"/>
        <bgColor indexed="64"/>
      </patternFill>
    </fill>
    <fill>
      <patternFill patternType="solid">
        <fgColor rgb="FF1D4BFF"/>
        <bgColor indexed="64"/>
      </patternFill>
    </fill>
    <fill>
      <patternFill patternType="solid">
        <fgColor rgb="FF68CC03"/>
        <bgColor indexed="64"/>
      </patternFill>
    </fill>
    <fill>
      <patternFill patternType="solid">
        <fgColor rgb="FF0326B2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EB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/>
      <top style="double">
        <color theme="1"/>
      </top>
      <bottom style="double">
        <color theme="1"/>
      </bottom>
      <diagonal/>
    </border>
  </borders>
  <cellStyleXfs count="3">
    <xf numFmtId="0" fontId="0" fillId="0" borderId="0"/>
    <xf numFmtId="0" fontId="10" fillId="0" borderId="0" applyNumberFormat="0" applyFill="0" applyBorder="0" applyAlignment="0" applyProtection="0"/>
    <xf numFmtId="0" fontId="2" fillId="0" borderId="0"/>
  </cellStyleXfs>
  <cellXfs count="55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1" fontId="1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1" fontId="1" fillId="0" borderId="0" xfId="0" applyNumberFormat="1" applyFont="1"/>
    <xf numFmtId="2" fontId="1" fillId="0" borderId="1" xfId="0" applyNumberFormat="1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" fillId="3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indent="1"/>
    </xf>
    <xf numFmtId="0" fontId="5" fillId="0" borderId="1" xfId="0" applyFont="1" applyBorder="1" applyAlignment="1">
      <alignment horizontal="center"/>
    </xf>
    <xf numFmtId="0" fontId="1" fillId="0" borderId="0" xfId="0" applyFont="1" applyAlignment="1">
      <alignment horizontal="right" vertical="center"/>
    </xf>
    <xf numFmtId="0" fontId="3" fillId="0" borderId="0" xfId="0" applyFont="1"/>
    <xf numFmtId="2" fontId="4" fillId="8" borderId="1" xfId="0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indent="1"/>
    </xf>
    <xf numFmtId="0" fontId="6" fillId="7" borderId="1" xfId="0" applyFont="1" applyFill="1" applyBorder="1" applyAlignment="1" applyProtection="1">
      <alignment horizontal="center" vertical="center" wrapText="1"/>
      <protection locked="0"/>
    </xf>
    <xf numFmtId="0" fontId="6" fillId="5" borderId="1" xfId="0" applyFont="1" applyFill="1" applyBorder="1" applyAlignment="1" applyProtection="1">
      <alignment horizontal="center" vertical="center" wrapText="1"/>
      <protection locked="0"/>
    </xf>
    <xf numFmtId="0" fontId="1" fillId="9" borderId="1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right" indent="1"/>
    </xf>
    <xf numFmtId="0" fontId="6" fillId="6" borderId="1" xfId="0" applyFont="1" applyFill="1" applyBorder="1" applyAlignment="1" applyProtection="1">
      <alignment horizontal="center" vertical="center" wrapText="1"/>
      <protection locked="0"/>
    </xf>
    <xf numFmtId="0" fontId="1" fillId="10" borderId="1" xfId="0" applyFont="1" applyFill="1" applyBorder="1" applyAlignment="1">
      <alignment horizontal="center" vertical="center" wrapText="1"/>
    </xf>
    <xf numFmtId="2" fontId="1" fillId="1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1" fillId="11" borderId="0" xfId="0" applyFont="1" applyFill="1" applyAlignment="1">
      <alignment vertical="center"/>
    </xf>
    <xf numFmtId="0" fontId="11" fillId="0" borderId="0" xfId="1" applyFont="1" applyAlignment="1">
      <alignment vertical="top" wrapText="1"/>
    </xf>
    <xf numFmtId="0" fontId="1" fillId="12" borderId="0" xfId="0" applyFont="1" applyFill="1" applyAlignment="1">
      <alignment horizontal="center" wrapText="1"/>
    </xf>
    <xf numFmtId="0" fontId="1" fillId="0" borderId="0" xfId="0" applyFont="1" applyAlignment="1">
      <alignment vertical="center"/>
    </xf>
    <xf numFmtId="0" fontId="13" fillId="0" borderId="0" xfId="0" applyFont="1" applyAlignment="1">
      <alignment horizontal="left" indent="1"/>
    </xf>
    <xf numFmtId="0" fontId="1" fillId="11" borderId="0" xfId="0" applyFont="1" applyFill="1" applyAlignment="1" applyProtection="1">
      <alignment vertical="center"/>
      <protection locked="0"/>
    </xf>
    <xf numFmtId="1" fontId="1" fillId="0" borderId="0" xfId="0" applyNumberFormat="1" applyFont="1" applyAlignment="1" applyProtection="1">
      <alignment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12" borderId="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vertical="center"/>
      <protection locked="0"/>
    </xf>
    <xf numFmtId="0" fontId="1" fillId="13" borderId="1" xfId="0" applyFont="1" applyFill="1" applyBorder="1" applyAlignment="1">
      <alignment horizontal="center" vertical="center" wrapText="1"/>
    </xf>
    <xf numFmtId="2" fontId="1" fillId="15" borderId="1" xfId="0" applyNumberFormat="1" applyFont="1" applyFill="1" applyBorder="1" applyAlignment="1">
      <alignment horizontal="center" vertical="center" wrapText="1"/>
    </xf>
    <xf numFmtId="0" fontId="1" fillId="15" borderId="1" xfId="0" applyFont="1" applyFill="1" applyBorder="1" applyAlignment="1">
      <alignment horizontal="center" vertical="center" wrapText="1"/>
    </xf>
    <xf numFmtId="0" fontId="1" fillId="15" borderId="1" xfId="0" applyFont="1" applyFill="1" applyBorder="1" applyAlignment="1">
      <alignment horizontal="center"/>
    </xf>
    <xf numFmtId="0" fontId="1" fillId="14" borderId="1" xfId="0" applyFont="1" applyFill="1" applyBorder="1" applyAlignment="1">
      <alignment horizontal="center" vertical="center"/>
    </xf>
    <xf numFmtId="0" fontId="5" fillId="14" borderId="1" xfId="0" applyFont="1" applyFill="1" applyBorder="1" applyAlignment="1">
      <alignment horizontal="center" vertical="center"/>
    </xf>
    <xf numFmtId="0" fontId="1" fillId="15" borderId="1" xfId="2" applyFont="1" applyFill="1" applyBorder="1" applyAlignment="1">
      <alignment horizontal="center" vertical="center"/>
    </xf>
    <xf numFmtId="0" fontId="15" fillId="0" borderId="0" xfId="0" applyFont="1" applyProtection="1">
      <protection locked="0"/>
    </xf>
    <xf numFmtId="0" fontId="15" fillId="0" borderId="0" xfId="0" applyFont="1" applyAlignment="1" applyProtection="1">
      <alignment horizontal="right"/>
      <protection locked="0"/>
    </xf>
    <xf numFmtId="0" fontId="1" fillId="0" borderId="0" xfId="0" applyFont="1" applyAlignment="1">
      <alignment wrapText="1"/>
    </xf>
    <xf numFmtId="0" fontId="14" fillId="0" borderId="0" xfId="0" applyFont="1" applyAlignment="1">
      <alignment horizontal="center" vertical="center"/>
    </xf>
  </cellXfs>
  <cellStyles count="3">
    <cellStyle name="Hyperlänk" xfId="1" builtinId="8"/>
    <cellStyle name="Normal" xfId="0" builtinId="0"/>
    <cellStyle name="Normal 2" xfId="2" xr:uid="{B8949FEA-A6A3-4111-B7BB-B5B04341A84A}"/>
  </cellStyles>
  <dxfs count="27">
    <dxf>
      <font>
        <b/>
        <i val="0"/>
        <color rgb="FF00B050"/>
      </font>
      <fill>
        <patternFill>
          <bgColor rgb="FFFFFFCC"/>
        </patternFill>
      </fill>
    </dxf>
    <dxf>
      <font>
        <b/>
        <i val="0"/>
        <color rgb="FFFF0000"/>
      </font>
      <fill>
        <patternFill>
          <bgColor theme="8" tint="0.79998168889431442"/>
        </patternFill>
      </fill>
    </dxf>
    <dxf>
      <font>
        <b/>
        <i val="0"/>
        <color theme="0"/>
      </font>
      <fill>
        <patternFill>
          <bgColor rgb="FF68CC03"/>
        </patternFill>
      </fill>
    </dxf>
    <dxf>
      <font>
        <b/>
        <i val="0"/>
        <color theme="0"/>
      </font>
      <fill>
        <patternFill>
          <bgColor rgb="FFFF6437"/>
        </patternFill>
      </fill>
    </dxf>
    <dxf>
      <font>
        <b/>
        <i val="0"/>
        <color theme="0"/>
      </font>
      <fill>
        <patternFill>
          <bgColor rgb="FFFF6437"/>
        </patternFill>
      </fill>
    </dxf>
    <dxf>
      <font>
        <b/>
        <i val="0"/>
        <color theme="0"/>
      </font>
      <fill>
        <patternFill>
          <bgColor rgb="FF68CC03"/>
        </patternFill>
      </fill>
    </dxf>
    <dxf>
      <font>
        <b/>
        <i val="0"/>
        <color theme="0"/>
      </font>
      <fill>
        <patternFill>
          <bgColor rgb="FF68CC03"/>
        </patternFill>
      </fill>
    </dxf>
    <dxf>
      <font>
        <b/>
        <i val="0"/>
        <color theme="0"/>
      </font>
      <fill>
        <patternFill>
          <bgColor rgb="FFFF6437"/>
        </patternFill>
      </fill>
    </dxf>
    <dxf>
      <font>
        <b/>
        <i val="0"/>
        <color theme="0"/>
      </font>
      <fill>
        <patternFill>
          <bgColor rgb="FFFF6437"/>
        </patternFill>
      </fill>
    </dxf>
    <dxf>
      <font>
        <b/>
        <i val="0"/>
        <color theme="0"/>
      </font>
      <fill>
        <patternFill>
          <bgColor rgb="FF68CC03"/>
        </patternFill>
      </fill>
    </dxf>
    <dxf>
      <font>
        <b/>
        <i val="0"/>
        <color theme="0"/>
      </font>
      <fill>
        <patternFill>
          <bgColor rgb="FF68CC03"/>
        </patternFill>
      </fill>
    </dxf>
    <dxf>
      <font>
        <b/>
        <i val="0"/>
        <color theme="0"/>
      </font>
      <fill>
        <patternFill>
          <bgColor rgb="FFFF6437"/>
        </patternFill>
      </fill>
    </dxf>
    <dxf>
      <font>
        <b/>
        <i val="0"/>
        <color theme="0"/>
      </font>
      <fill>
        <patternFill>
          <bgColor rgb="FF1D4BFF"/>
        </patternFill>
      </fill>
    </dxf>
    <dxf>
      <fill>
        <patternFill>
          <bgColor theme="0"/>
        </patternFill>
      </fill>
    </dxf>
    <dxf>
      <font>
        <b/>
        <i val="0"/>
        <color rgb="FF00B050"/>
      </font>
      <fill>
        <patternFill>
          <bgColor rgb="FFFFFFCC"/>
        </patternFill>
      </fill>
    </dxf>
    <dxf>
      <font>
        <b/>
        <i val="0"/>
        <color rgb="FFFF0000"/>
      </font>
      <fill>
        <patternFill>
          <bgColor theme="8" tint="0.79998168889431442"/>
        </patternFill>
      </fill>
    </dxf>
    <dxf>
      <font>
        <b/>
        <i val="0"/>
        <color theme="0"/>
      </font>
      <fill>
        <patternFill>
          <bgColor rgb="FFFF6437"/>
        </patternFill>
      </fill>
    </dxf>
    <dxf>
      <font>
        <b/>
        <i val="0"/>
        <color theme="0"/>
      </font>
      <fill>
        <patternFill>
          <bgColor rgb="FF68CC03"/>
        </patternFill>
      </fill>
    </dxf>
    <dxf>
      <fill>
        <patternFill>
          <bgColor theme="0"/>
        </patternFill>
      </fill>
    </dxf>
    <dxf>
      <font>
        <b/>
        <i val="0"/>
        <color theme="0"/>
      </font>
      <fill>
        <patternFill>
          <bgColor rgb="FFFF6437"/>
        </patternFill>
      </fill>
    </dxf>
    <dxf>
      <font>
        <b/>
        <i val="0"/>
        <color theme="0"/>
      </font>
      <fill>
        <patternFill>
          <bgColor rgb="FF68CC03"/>
        </patternFill>
      </fill>
    </dxf>
    <dxf>
      <font>
        <b/>
        <i val="0"/>
        <color theme="0"/>
      </font>
      <fill>
        <patternFill>
          <bgColor rgb="FF68CC03"/>
        </patternFill>
      </fill>
    </dxf>
    <dxf>
      <font>
        <b/>
        <i val="0"/>
        <color theme="0"/>
      </font>
      <fill>
        <patternFill>
          <bgColor rgb="FFFF6437"/>
        </patternFill>
      </fill>
    </dxf>
    <dxf>
      <font>
        <b/>
        <i val="0"/>
        <color theme="0"/>
      </font>
      <fill>
        <patternFill>
          <bgColor rgb="FF1D4BFF"/>
        </patternFill>
      </fill>
    </dxf>
    <dxf>
      <fill>
        <patternFill>
          <bgColor theme="0"/>
        </patternFill>
      </fill>
    </dxf>
    <dxf>
      <font>
        <b/>
        <i val="0"/>
        <color theme="0"/>
      </font>
      <fill>
        <patternFill>
          <bgColor rgb="FF68CC03"/>
        </patternFill>
      </fill>
    </dxf>
    <dxf>
      <font>
        <b/>
        <i val="0"/>
        <color theme="0"/>
      </font>
      <fill>
        <patternFill>
          <bgColor rgb="FFFF6437"/>
        </patternFill>
      </fill>
    </dxf>
  </dxfs>
  <tableStyles count="0" defaultTableStyle="TableStyleMedium2" defaultPivotStyle="PivotStyleLight16"/>
  <colors>
    <mruColors>
      <color rgb="FF00478B"/>
      <color rgb="FFFFFFEB"/>
      <color rgb="FF0000FF"/>
      <color rgb="FF000099"/>
      <color rgb="FF1D4BFF"/>
      <color rgb="FF0326B2"/>
      <color rgb="FFFBFBFB"/>
      <color rgb="FFF8F8F8"/>
      <color rgb="FFFF6437"/>
      <color rgb="FF68CC0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16378</xdr:col>
      <xdr:colOff>190500</xdr:colOff>
      <xdr:row>1</xdr:row>
      <xdr:rowOff>133350</xdr:rowOff>
    </xdr:from>
    <xdr:to>
      <xdr:col>16382</xdr:col>
      <xdr:colOff>295275</xdr:colOff>
      <xdr:row>27</xdr:row>
      <xdr:rowOff>123826</xdr:rowOff>
    </xdr:to>
    <xdr:sp macro="" textlink="">
      <xdr:nvSpPr>
        <xdr:cNvPr id="3" name="Rektangel med rundade hör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9667875" y="180975"/>
          <a:ext cx="2619375" cy="4086226"/>
        </a:xfrm>
        <a:prstGeom prst="roundRect">
          <a:avLst>
            <a:gd name="adj" fmla="val 7940"/>
          </a:avLst>
        </a:prstGeom>
        <a:noFill/>
        <a:ln w="38100">
          <a:solidFill>
            <a:srgbClr val="0326B2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sv-SE" sz="1100">
            <a:ln w="28575">
              <a:solidFill>
                <a:schemeClr val="tx1"/>
              </a:solidFill>
            </a:ln>
          </a:endParaRPr>
        </a:p>
      </xdr:txBody>
    </xdr:sp>
    <xdr:clientData/>
  </xdr:twoCellAnchor>
  <xdr:oneCellAnchor>
    <xdr:from>
      <xdr:col>16378</xdr:col>
      <xdr:colOff>514350</xdr:colOff>
      <xdr:row>3</xdr:row>
      <xdr:rowOff>0</xdr:rowOff>
    </xdr:from>
    <xdr:ext cx="1971675" cy="457200"/>
    <xdr:sp macro="" textlink="">
      <xdr:nvSpPr>
        <xdr:cNvPr id="4" name="textruta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9991725" y="400050"/>
          <a:ext cx="1971675" cy="457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sv-SE" sz="800">
              <a:latin typeface="Arial" panose="020B0604020202020204" pitchFamily="34" charset="0"/>
              <a:cs typeface="Arial" panose="020B0604020202020204" pitchFamily="34" charset="0"/>
            </a:rPr>
            <a:t>Här kan du justera</a:t>
          </a:r>
          <a:r>
            <a:rPr lang="sv-SE" sz="800" baseline="0">
              <a:latin typeface="Arial" panose="020B0604020202020204" pitchFamily="34" charset="0"/>
              <a:cs typeface="Arial" panose="020B0604020202020204" pitchFamily="34" charset="0"/>
            </a:rPr>
            <a:t> översiktens värden för färgmarkeringarna, så att du lättare kan analysera resultaten.</a:t>
          </a:r>
          <a:endParaRPr lang="sv-SE" sz="8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50</xdr:col>
      <xdr:colOff>504825</xdr:colOff>
      <xdr:row>3</xdr:row>
      <xdr:rowOff>28576</xdr:rowOff>
    </xdr:from>
    <xdr:ext cx="1971675" cy="457200"/>
    <xdr:sp macro="" textlink="">
      <xdr:nvSpPr>
        <xdr:cNvPr id="2" name="textruta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9982200" y="409576"/>
          <a:ext cx="1971675" cy="457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sv-SE" sz="800">
              <a:latin typeface="Arial" panose="020B0604020202020204" pitchFamily="34" charset="0"/>
              <a:cs typeface="Arial" panose="020B0604020202020204" pitchFamily="34" charset="0"/>
            </a:rPr>
            <a:t>Här kan du justera</a:t>
          </a:r>
          <a:r>
            <a:rPr lang="sv-SE" sz="800" baseline="0">
              <a:latin typeface="Arial" panose="020B0604020202020204" pitchFamily="34" charset="0"/>
              <a:cs typeface="Arial" panose="020B0604020202020204" pitchFamily="34" charset="0"/>
            </a:rPr>
            <a:t> översiktens värden för färgmarkeringarna, så att du lättare kan analysera resultaten.</a:t>
          </a:r>
          <a:endParaRPr lang="sv-SE" sz="8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twoCellAnchor>
    <xdr:from>
      <xdr:col>50</xdr:col>
      <xdr:colOff>200025</xdr:colOff>
      <xdr:row>1</xdr:row>
      <xdr:rowOff>142875</xdr:rowOff>
    </xdr:from>
    <xdr:to>
      <xdr:col>55</xdr:col>
      <xdr:colOff>304800</xdr:colOff>
      <xdr:row>27</xdr:row>
      <xdr:rowOff>152401</xdr:rowOff>
    </xdr:to>
    <xdr:sp macro="" textlink="">
      <xdr:nvSpPr>
        <xdr:cNvPr id="3" name="Rektangel med rundade hörn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10010775" y="187325"/>
          <a:ext cx="2695575" cy="4048126"/>
        </a:xfrm>
        <a:prstGeom prst="roundRect">
          <a:avLst>
            <a:gd name="adj" fmla="val 1815"/>
          </a:avLst>
        </a:prstGeom>
        <a:noFill/>
        <a:ln w="38100">
          <a:solidFill>
            <a:srgbClr val="0326B2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sv-SE" sz="1100">
            <a:ln w="28575">
              <a:solidFill>
                <a:schemeClr val="tx1"/>
              </a:solidFill>
            </a:ln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pdftables.com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5" Type="http://schemas.openxmlformats.org/officeDocument/2006/relationships/comments" Target="../comments1.xml"/><Relationship Id="rId4" Type="http://schemas.openxmlformats.org/officeDocument/2006/relationships/image" Target="../media/image2.png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40"/>
  <sheetViews>
    <sheetView showGridLines="0" showZeros="0" zoomScaleNormal="100" workbookViewId="0">
      <selection activeCell="A2" sqref="A2"/>
    </sheetView>
  </sheetViews>
  <sheetFormatPr defaultColWidth="9.08984375" defaultRowHeight="14.5" zeroHeight="1"/>
  <cols>
    <col min="1" max="1" width="20" style="5" bestFit="1" customWidth="1"/>
    <col min="2" max="2" width="11.36328125" style="1" hidden="1" customWidth="1"/>
    <col min="3" max="3" width="3.453125" style="2" customWidth="1"/>
    <col min="4" max="4" width="0.6328125" customWidth="1"/>
    <col min="5" max="5" width="4.6328125" style="8" customWidth="1"/>
    <col min="6" max="6" width="4.90625" style="8" hidden="1" customWidth="1"/>
    <col min="7" max="7" width="4.6328125" style="8" customWidth="1"/>
    <col min="8" max="8" width="4.90625" style="8" hidden="1" customWidth="1"/>
    <col min="9" max="9" width="4.6328125" style="8" customWidth="1"/>
    <col min="10" max="10" width="4.90625" style="8" hidden="1" customWidth="1"/>
    <col min="11" max="11" width="4.6328125" style="8" customWidth="1"/>
    <col min="12" max="12" width="4.90625" style="8" hidden="1" customWidth="1"/>
    <col min="13" max="13" width="4.6328125" style="8" customWidth="1"/>
    <col min="14" max="14" width="4.90625" style="8" hidden="1" customWidth="1"/>
    <col min="15" max="15" width="3.54296875" style="8" bestFit="1" customWidth="1"/>
    <col min="16" max="16" width="4.6328125" style="8" customWidth="1"/>
    <col min="17" max="17" width="4.90625" style="8" hidden="1" customWidth="1"/>
    <col min="18" max="18" width="3.453125" style="8" bestFit="1" customWidth="1"/>
    <col min="19" max="19" width="4.6328125" style="8" customWidth="1"/>
    <col min="20" max="20" width="4.90625" style="8" hidden="1" customWidth="1"/>
    <col min="21" max="21" width="4.6328125" style="8" customWidth="1"/>
    <col min="22" max="22" width="4.90625" style="8" hidden="1" customWidth="1"/>
    <col min="23" max="23" width="4.6328125" style="8" customWidth="1"/>
    <col min="24" max="24" width="4.90625" style="8" hidden="1" customWidth="1"/>
    <col min="25" max="25" width="4.6328125" style="8" customWidth="1"/>
    <col min="26" max="26" width="4.90625" style="8" hidden="1" customWidth="1"/>
    <col min="27" max="27" width="4.6328125" style="8" customWidth="1"/>
    <col min="28" max="28" width="4.90625" style="8" hidden="1" customWidth="1"/>
    <col min="29" max="29" width="4.6328125" style="8" customWidth="1"/>
    <col min="30" max="30" width="4.90625" style="8" hidden="1" customWidth="1"/>
    <col min="31" max="31" width="4.6328125" style="8" customWidth="1"/>
    <col min="32" max="32" width="4.90625" style="8" hidden="1" customWidth="1"/>
    <col min="33" max="33" width="4.6328125" style="8" customWidth="1"/>
    <col min="34" max="34" width="4.90625" style="8" hidden="1" customWidth="1"/>
    <col min="35" max="35" width="4.6328125" style="8" customWidth="1"/>
    <col min="36" max="36" width="4.90625" style="8" hidden="1" customWidth="1"/>
    <col min="37" max="37" width="4.6328125" style="8" customWidth="1"/>
    <col min="38" max="38" width="4.90625" style="8" hidden="1" customWidth="1"/>
    <col min="39" max="39" width="4.6328125" style="8" customWidth="1"/>
    <col min="40" max="40" width="4.90625" style="8" hidden="1" customWidth="1"/>
    <col min="41" max="41" width="4.6328125" style="8" customWidth="1"/>
    <col min="42" max="42" width="4.90625" style="8" hidden="1" customWidth="1"/>
    <col min="43" max="43" width="4.6328125" style="8" customWidth="1"/>
    <col min="44" max="44" width="4.90625" style="8" hidden="1" customWidth="1"/>
    <col min="45" max="45" width="4.6328125" style="8" customWidth="1"/>
    <col min="46" max="46" width="4.90625" style="8" hidden="1" customWidth="1"/>
    <col min="47" max="47" width="4.6328125" style="8" customWidth="1"/>
    <col min="48" max="48" width="5.36328125" style="8" hidden="1" customWidth="1"/>
    <col min="49" max="49" width="0.6328125" customWidth="1"/>
    <col min="50" max="50" width="5.453125" customWidth="1"/>
    <col min="51" max="51" width="5.90625" customWidth="1"/>
    <col min="52" max="16378" width="0" hidden="1" customWidth="1"/>
    <col min="16379" max="16379" width="9.08984375" customWidth="1"/>
    <col min="16380" max="16380" width="19.08984375" customWidth="1"/>
    <col min="16381" max="16382" width="4.6328125" customWidth="1"/>
    <col min="16383" max="16383" width="6.08984375" customWidth="1"/>
    <col min="16384" max="16384" width="2.36328125" hidden="1" customWidth="1"/>
  </cols>
  <sheetData>
    <row r="1" spans="1:51 16380:16384" ht="3.75" customHeight="1" thickBot="1"/>
    <row r="2" spans="1:51 16380:16384" ht="21" thickTop="1" thickBot="1">
      <c r="A2" s="38" t="s">
        <v>90</v>
      </c>
      <c r="C2" s="1"/>
      <c r="E2" s="1"/>
      <c r="F2" s="1"/>
      <c r="G2" s="1"/>
      <c r="H2" s="1"/>
      <c r="X2" s="23"/>
      <c r="Z2" s="24"/>
      <c r="AE2" s="20"/>
      <c r="AH2" s="17"/>
      <c r="AK2" s="20"/>
      <c r="AQ2" s="20"/>
      <c r="AX2" s="20"/>
    </row>
    <row r="3" spans="1:51 16380:16384" ht="3.75" customHeight="1" thickTop="1"/>
    <row r="4" spans="1:51 16380:16384" s="7" customFormat="1" ht="14.15" customHeight="1">
      <c r="A4" s="5"/>
      <c r="B4" s="1" t="s">
        <v>23</v>
      </c>
      <c r="C4" s="2" t="s">
        <v>27</v>
      </c>
      <c r="E4" s="8" t="s">
        <v>2</v>
      </c>
      <c r="F4" s="8"/>
      <c r="G4" s="8" t="s">
        <v>3</v>
      </c>
      <c r="H4" s="8"/>
      <c r="I4" s="8" t="s">
        <v>4</v>
      </c>
      <c r="J4" s="8"/>
      <c r="K4" s="8" t="s">
        <v>5</v>
      </c>
      <c r="L4" s="8"/>
      <c r="M4" s="8" t="s">
        <v>6</v>
      </c>
      <c r="N4" s="8"/>
      <c r="O4" s="8"/>
      <c r="P4" s="8" t="s">
        <v>24</v>
      </c>
      <c r="Q4" s="8"/>
      <c r="R4" s="8"/>
      <c r="S4" s="8" t="s">
        <v>33</v>
      </c>
      <c r="T4" s="8"/>
      <c r="U4" s="8" t="s">
        <v>7</v>
      </c>
      <c r="V4" s="8"/>
      <c r="W4" s="8" t="s">
        <v>8</v>
      </c>
      <c r="X4" s="8"/>
      <c r="Y4" s="8" t="s">
        <v>9</v>
      </c>
      <c r="Z4" s="8"/>
      <c r="AA4" s="8" t="s">
        <v>10</v>
      </c>
      <c r="AB4" s="8"/>
      <c r="AC4" s="8" t="s">
        <v>11</v>
      </c>
      <c r="AD4" s="8"/>
      <c r="AE4" s="8" t="s">
        <v>12</v>
      </c>
      <c r="AF4" s="8"/>
      <c r="AG4" s="8" t="s">
        <v>13</v>
      </c>
      <c r="AH4" s="8"/>
      <c r="AI4" s="8" t="s">
        <v>14</v>
      </c>
      <c r="AJ4" s="8"/>
      <c r="AK4" s="8" t="s">
        <v>15</v>
      </c>
      <c r="AL4" s="8"/>
      <c r="AM4" s="8" t="s">
        <v>16</v>
      </c>
      <c r="AN4" s="8"/>
      <c r="AO4" s="8" t="s">
        <v>17</v>
      </c>
      <c r="AP4" s="8"/>
      <c r="AQ4" s="8" t="s">
        <v>18</v>
      </c>
      <c r="AR4" s="8"/>
      <c r="AS4" s="8" t="s">
        <v>19</v>
      </c>
      <c r="AT4" s="8"/>
      <c r="AU4" s="8" t="s">
        <v>20</v>
      </c>
      <c r="AV4" s="8"/>
      <c r="AX4" s="8" t="s">
        <v>25</v>
      </c>
      <c r="AY4" s="8" t="s">
        <v>26</v>
      </c>
    </row>
    <row r="5" spans="1:51 16380:16384" ht="13.5" customHeight="1">
      <c r="A5" s="15" t="s">
        <v>28</v>
      </c>
      <c r="E5" s="12">
        <f>AVERAGE(F14:F40)</f>
        <v>13.981481481481481</v>
      </c>
      <c r="F5" s="12"/>
      <c r="G5" s="12">
        <f>AVERAGE(H14:H40)</f>
        <v>14.537037037037036</v>
      </c>
      <c r="H5" s="12"/>
      <c r="I5" s="12"/>
      <c r="J5" s="12"/>
      <c r="K5" s="12">
        <f>AVERAGE(L14:L40)</f>
        <v>14.166666666666666</v>
      </c>
      <c r="L5" s="12"/>
      <c r="M5" s="12">
        <f>AVERAGE(N14:N40)</f>
        <v>12.692307692307692</v>
      </c>
      <c r="N5" s="12"/>
      <c r="O5"/>
      <c r="P5" s="12">
        <f>AVERAGE(Q14:Q40)</f>
        <v>18</v>
      </c>
      <c r="Q5" s="12"/>
      <c r="R5"/>
      <c r="S5" s="12">
        <f>AVERAGE(T14:T40)</f>
        <v>13.472222222222221</v>
      </c>
      <c r="T5" s="12"/>
      <c r="U5" s="12">
        <f>AVERAGE(V14:V40)</f>
        <v>13.333333333333334</v>
      </c>
      <c r="V5" s="12"/>
      <c r="W5" s="12"/>
      <c r="X5" s="12"/>
      <c r="Y5" s="12">
        <f>AVERAGE(Z14:Z40)</f>
        <v>13.703703703703704</v>
      </c>
      <c r="Z5" s="12"/>
      <c r="AA5" s="12">
        <f>AVERAGE(AB14:AB40)</f>
        <v>13.611111111111111</v>
      </c>
      <c r="AB5" s="12"/>
      <c r="AC5" s="12">
        <f>AVERAGE(AD14:AD40)</f>
        <v>12.596153846153847</v>
      </c>
      <c r="AD5" s="12"/>
      <c r="AE5" s="12"/>
      <c r="AF5" s="12"/>
      <c r="AG5" s="12">
        <f>AVERAGE(AH14:AH40)</f>
        <v>13.425925925925926</v>
      </c>
      <c r="AH5" s="12"/>
      <c r="AI5" s="12"/>
      <c r="AJ5" s="12"/>
      <c r="AK5" s="12"/>
      <c r="AL5" s="12"/>
      <c r="AM5" s="12">
        <f>AVERAGE(AN14:AN40)</f>
        <v>13.333333333333334</v>
      </c>
      <c r="AN5" s="12"/>
      <c r="AO5" s="12">
        <f>AVERAGE(AP14:AP40)</f>
        <v>13.425925925925926</v>
      </c>
      <c r="AP5" s="12"/>
      <c r="AQ5" s="12">
        <f>AVERAGE(AR14:AR40)</f>
        <v>12.065217391304348</v>
      </c>
      <c r="AR5" s="12"/>
      <c r="AS5" s="12">
        <f>AVERAGE(AT14:AT40)</f>
        <v>2.5</v>
      </c>
      <c r="AT5" s="12"/>
      <c r="AU5" s="12">
        <f>AVERAGE(AV14:AV40)</f>
        <v>13.333333333333334</v>
      </c>
      <c r="AV5" s="12">
        <f>AVERAGE(AX14:AX40)</f>
        <v>184.16666666666666</v>
      </c>
      <c r="AX5" s="12">
        <f>AVERAGE(AX14:AX40)</f>
        <v>184.16666666666666</v>
      </c>
      <c r="AY5" s="22">
        <f>AVERAGE(AY14:AY40)</f>
        <v>13.295617962284629</v>
      </c>
      <c r="XFC5" s="7"/>
    </row>
    <row r="6" spans="1:51 16380:16384" ht="13.5" customHeight="1">
      <c r="A6" s="15" t="s">
        <v>29</v>
      </c>
      <c r="E6" s="12">
        <f>AVERAGEIF($C14:$C40,"K",F14:F40)</f>
        <v>15.833333333333334</v>
      </c>
      <c r="F6" s="12"/>
      <c r="G6" s="12">
        <f>AVERAGEIF($C14:$C40,"K",H14:H40)</f>
        <v>14.333333333333334</v>
      </c>
      <c r="H6" s="12"/>
      <c r="I6" s="12"/>
      <c r="J6" s="12"/>
      <c r="K6" s="12">
        <f>AVERAGEIF($C14:$C40,"K",L14:L40)</f>
        <v>14.666666666666666</v>
      </c>
      <c r="L6" s="12"/>
      <c r="M6" s="12">
        <f>AVERAGEIF($C14:$C40,"K",N14:N40)</f>
        <v>11.833333333333334</v>
      </c>
      <c r="N6" s="6"/>
      <c r="O6"/>
      <c r="P6" s="12">
        <f>AVERAGEIF($C14:$C40,"K",Q14:Q40)</f>
        <v>17.5</v>
      </c>
      <c r="Q6" s="6"/>
      <c r="R6"/>
      <c r="S6" s="12">
        <f>AVERAGEIF($C14:$C40,"K",T14:T40)</f>
        <v>15.277777777777779</v>
      </c>
      <c r="T6" s="12"/>
      <c r="U6" s="12">
        <f>AVERAGEIF($C14:$C40,"K",V14:V40)</f>
        <v>14.166666666666666</v>
      </c>
      <c r="V6" s="12"/>
      <c r="W6" s="12"/>
      <c r="X6" s="12"/>
      <c r="Y6" s="12">
        <f>AVERAGEIF($C14:$C40,"K",Z14:Z40)</f>
        <v>14.166666666666666</v>
      </c>
      <c r="Z6" s="12"/>
      <c r="AA6" s="12">
        <f>AVERAGEIF($C14:$C40,"K",AB14:AB40)</f>
        <v>13.333333333333334</v>
      </c>
      <c r="AB6" s="12"/>
      <c r="AC6" s="12">
        <f>AVERAGEIF($C14:$C40,"K",AD14:AD40)</f>
        <v>13.035714285714286</v>
      </c>
      <c r="AD6" s="12"/>
      <c r="AE6" s="12"/>
      <c r="AF6" s="12"/>
      <c r="AG6" s="12">
        <f>AVERAGEIF($C14:$C40,"K",AH14:AH40)</f>
        <v>13.833333333333334</v>
      </c>
      <c r="AH6" s="12"/>
      <c r="AI6" s="12"/>
      <c r="AJ6" s="12"/>
      <c r="AK6" s="12"/>
      <c r="AL6" s="12"/>
      <c r="AM6" s="12">
        <f>AVERAGEIF($C14:$C40,"K",AN14:AN40)</f>
        <v>13.666666666666666</v>
      </c>
      <c r="AN6" s="12"/>
      <c r="AO6" s="12">
        <f>AVERAGEIF($C14:$C40,"K",AP14:AP40)</f>
        <v>14.666666666666666</v>
      </c>
      <c r="AP6" s="12"/>
      <c r="AQ6" s="12">
        <f>AVERAGEIF($C14:$C40,"K",AR14:AR40)</f>
        <v>14.166666666666666</v>
      </c>
      <c r="AR6" s="12"/>
      <c r="AS6" s="12">
        <f>AVERAGEIF($C14:$C40,"K",AT14:AT40)</f>
        <v>3.3333333333333335</v>
      </c>
      <c r="AT6" s="12"/>
      <c r="AU6" s="12">
        <f>AVERAGEIF($C14:$C40,"K",AV14:AV40)</f>
        <v>13.333333333333334</v>
      </c>
      <c r="AV6" s="6">
        <f>AVERAGEIF($C14:$C40,"K",AX14:AX40)</f>
        <v>191.83333333333334</v>
      </c>
      <c r="AX6" s="6">
        <f>AVERAGEIF($C14:$C40,"K",AX14:AX40)</f>
        <v>191.83333333333334</v>
      </c>
      <c r="AY6" s="12">
        <f>AVERAGEIF($C14:$C40,"K",AY14:AY40)</f>
        <v>13.836874236874234</v>
      </c>
      <c r="XFC6" s="7"/>
    </row>
    <row r="7" spans="1:51 16380:16384" ht="13.5" customHeight="1">
      <c r="A7" s="15" t="s">
        <v>30</v>
      </c>
      <c r="E7" s="12">
        <f>AVERAGEIF($C14:$C40,"M",F14:F40)</f>
        <v>11.666666666666666</v>
      </c>
      <c r="F7" s="12"/>
      <c r="G7" s="12">
        <f>AVERAGEIF($C14:$C40,"M",H14:H40)</f>
        <v>14.791666666666666</v>
      </c>
      <c r="H7" s="12"/>
      <c r="I7" s="12"/>
      <c r="J7" s="12"/>
      <c r="K7" s="12">
        <f>AVERAGEIF($C14:$C40,"M",L14:L40)</f>
        <v>13.541666666666666</v>
      </c>
      <c r="L7" s="12"/>
      <c r="M7" s="12">
        <f>AVERAGEIF($C14:$C40,"M",N14:N40)</f>
        <v>13.863636363636363</v>
      </c>
      <c r="N7" s="6"/>
      <c r="O7"/>
      <c r="P7" s="12">
        <f>AVERAGEIF($C14:$C40,"M",Q14:Q40)</f>
        <v>20</v>
      </c>
      <c r="Q7" s="6"/>
      <c r="R7"/>
      <c r="S7" s="12">
        <f>AVERAGEIF($C14:$C40,"M",T14:T40)</f>
        <v>11.666666666666666</v>
      </c>
      <c r="T7" s="12"/>
      <c r="U7" s="12">
        <f>AVERAGEIF($C14:$C40,"M",V14:V40)</f>
        <v>12.291666666666666</v>
      </c>
      <c r="V7" s="12"/>
      <c r="W7" s="12"/>
      <c r="X7" s="12"/>
      <c r="Y7" s="12">
        <f>AVERAGEIF($C14:$C40,"M",Z14:Z40)</f>
        <v>13.125</v>
      </c>
      <c r="Z7" s="12"/>
      <c r="AA7" s="12">
        <f>AVERAGEIF($C14:$C40,"M",AB14:AB40)</f>
        <v>13.958333333333334</v>
      </c>
      <c r="AB7" s="12"/>
      <c r="AC7" s="12">
        <f>AVERAGEIF($C14:$C40,"M",AD14:AD40)</f>
        <v>12.083333333333334</v>
      </c>
      <c r="AD7" s="12"/>
      <c r="AE7" s="12"/>
      <c r="AF7" s="12"/>
      <c r="AG7" s="12">
        <f>AVERAGEIF($C14:$C40,"M",AH14:AH40)</f>
        <v>12.916666666666666</v>
      </c>
      <c r="AH7" s="12"/>
      <c r="AI7" s="12"/>
      <c r="AJ7" s="12"/>
      <c r="AK7" s="12"/>
      <c r="AL7" s="12"/>
      <c r="AM7" s="12">
        <f>AVERAGEIF($C14:$C40,"M",AN14:AN40)</f>
        <v>12.916666666666666</v>
      </c>
      <c r="AN7" s="12"/>
      <c r="AO7" s="12">
        <f>AVERAGEIF($C14:$C40,"M",AP14:AP40)</f>
        <v>11.875</v>
      </c>
      <c r="AP7" s="12"/>
      <c r="AQ7" s="12">
        <f>AVERAGEIF($C14:$C40,"M",AR14:AR40)</f>
        <v>9.7727272727272734</v>
      </c>
      <c r="AR7" s="12"/>
      <c r="AS7" s="12">
        <f>AVERAGEIF($C14:$C40,"M",AT14:AT40)</f>
        <v>0</v>
      </c>
      <c r="AT7" s="12"/>
      <c r="AU7" s="12">
        <f>AVERAGEIF($C14:$C40,"M",AV14:AV40)</f>
        <v>13.333333333333334</v>
      </c>
      <c r="AV7" s="6">
        <f>AVERAGEIF($C14:$C40,"M",AX14:AX40)</f>
        <v>174.58333333333334</v>
      </c>
      <c r="AX7" s="6">
        <f>AVERAGEIF($C14:$C40,"M",AX14:AX40)</f>
        <v>174.58333333333334</v>
      </c>
      <c r="AY7" s="12">
        <f>AVERAGEIF($C14:$C40,"M",AY14:AY40)</f>
        <v>12.61904761904762</v>
      </c>
      <c r="XFC7" s="7"/>
    </row>
    <row r="8" spans="1:51 16380:16384" ht="3.75" customHeight="1">
      <c r="A8" s="15"/>
      <c r="O8"/>
      <c r="R8"/>
      <c r="AX8" s="8"/>
      <c r="AY8" s="8"/>
      <c r="XFC8" s="7" t="s">
        <v>36</v>
      </c>
    </row>
    <row r="9" spans="1:51 16380:16384" ht="13.5" customHeight="1">
      <c r="A9" s="15" t="s">
        <v>31</v>
      </c>
      <c r="E9" s="32">
        <f>_xlfn.STDEV.P(F14:F40)</f>
        <v>3.6170416638193723</v>
      </c>
      <c r="F9" s="31"/>
      <c r="G9" s="32">
        <f>_xlfn.STDEV.P(H14:H40)</f>
        <v>4.6166484675251516</v>
      </c>
      <c r="H9" s="31"/>
      <c r="I9" s="32"/>
      <c r="J9" s="31"/>
      <c r="K9" s="32">
        <f>_xlfn.STDEV.P(L14:L40)</f>
        <v>3.1180478223116177</v>
      </c>
      <c r="L9" s="31"/>
      <c r="M9" s="32">
        <f>_xlfn.STDEV.P(N14:N40)</f>
        <v>3.8557572414929657</v>
      </c>
      <c r="N9" s="6"/>
      <c r="O9"/>
      <c r="P9" s="32">
        <f>_xlfn.STDEV.P(Q14:Q40)</f>
        <v>2.4494897427831779</v>
      </c>
      <c r="Q9" s="6"/>
      <c r="R9"/>
      <c r="S9" s="32">
        <f>_xlfn.STDEV.P(T14:T40)</f>
        <v>4.4983707613060133</v>
      </c>
      <c r="T9" s="31"/>
      <c r="U9" s="32">
        <f>_xlfn.STDEV.P(V14:V40)</f>
        <v>2.8867513459481291</v>
      </c>
      <c r="V9" s="31"/>
      <c r="W9" s="32"/>
      <c r="X9" s="31"/>
      <c r="Y9" s="32">
        <f>_xlfn.STDEV.P(Z14:Z40)</f>
        <v>3.2893184570984464</v>
      </c>
      <c r="Z9" s="31"/>
      <c r="AA9" s="32">
        <f>_xlfn.STDEV.P(AB14:AB40)</f>
        <v>3.2155102507750626</v>
      </c>
      <c r="AB9" s="31"/>
      <c r="AC9" s="32">
        <f>_xlfn.STDEV.P(AD14:AD40)</f>
        <v>3.1379170907847538</v>
      </c>
      <c r="AD9" s="31"/>
      <c r="AE9" s="32"/>
      <c r="AF9" s="31"/>
      <c r="AG9" s="32">
        <f>_xlfn.STDEV.P(AH14:AH40)</f>
        <v>3.3436055713458868</v>
      </c>
      <c r="AH9" s="31"/>
      <c r="AI9" s="32"/>
      <c r="AJ9" s="31"/>
      <c r="AK9" s="32"/>
      <c r="AL9" s="31"/>
      <c r="AM9" s="32">
        <f>_xlfn.STDEV.P(AN14:AN40)</f>
        <v>3.2631500345752031</v>
      </c>
      <c r="AN9" s="31"/>
      <c r="AO9" s="32">
        <f>_xlfn.STDEV.P(AP14:AP40)</f>
        <v>3.4793137459362846</v>
      </c>
      <c r="AP9" s="31"/>
      <c r="AQ9" s="32">
        <f>_xlfn.STDEV.P(AR14:AR40)</f>
        <v>5.693826458134259</v>
      </c>
      <c r="AR9" s="31"/>
      <c r="AS9" s="32">
        <f>_xlfn.STDEV.P(AT14:AT40)</f>
        <v>4.3301270189221936</v>
      </c>
      <c r="AT9" s="31"/>
      <c r="AU9" s="32">
        <f>_xlfn.STDEV.P(AV14:AV40)</f>
        <v>5.3142017971413864</v>
      </c>
      <c r="AV9" s="13">
        <f>_xlfn.STDEV.P(AX14:AX40)</f>
        <v>45.384162680633672</v>
      </c>
      <c r="AX9" s="32">
        <f>_xlfn.STDEV.P(AY14:AY40)</f>
        <v>3.0084728737342536</v>
      </c>
      <c r="XEZ9" s="18" t="s">
        <v>89</v>
      </c>
      <c r="XFA9" s="28" t="s">
        <v>21</v>
      </c>
      <c r="XFB9" s="5" t="s">
        <v>94</v>
      </c>
    </row>
    <row r="10" spans="1:51 16380:16384" ht="3.75" customHeight="1">
      <c r="XFB10" s="5"/>
    </row>
    <row r="11" spans="1:51 16380:16384" ht="13.5" customHeight="1">
      <c r="A11" s="18" t="s">
        <v>89</v>
      </c>
      <c r="C11" s="31" t="str">
        <f>XFA9</f>
        <v>A</v>
      </c>
      <c r="E11" s="31">
        <f>COUNTIF(E14:E40,$XFA$9)</f>
        <v>4</v>
      </c>
      <c r="F11" s="31">
        <f>COUNTIF(F14:F40,$XFA$9)</f>
        <v>0</v>
      </c>
      <c r="G11" s="31">
        <f>COUNTIF(G14:G40,$XFA$9)</f>
        <v>6</v>
      </c>
      <c r="H11" s="31">
        <f>COUNTIF(H14:H40,$XFA$9)</f>
        <v>0</v>
      </c>
      <c r="I11" s="31"/>
      <c r="J11" s="31">
        <f>COUNTIF(J14:J40,$XFA$9)</f>
        <v>0</v>
      </c>
      <c r="K11" s="31">
        <f>COUNTIF(K14:K40,$XFA$9)</f>
        <v>3</v>
      </c>
      <c r="L11" s="31">
        <f>COUNTIF(L14:L40,$XFA$9)</f>
        <v>0</v>
      </c>
      <c r="M11" s="31">
        <f>COUNTIF(M14:M40,$XFA$9)</f>
        <v>1</v>
      </c>
      <c r="N11" s="6">
        <f>COUNTIF(N14:N40,$XFA$9)</f>
        <v>0</v>
      </c>
      <c r="O11"/>
      <c r="P11" s="31">
        <f>COUNTIF(P14:P40,$XFA$9)</f>
        <v>3</v>
      </c>
      <c r="Q11" s="6">
        <f>COUNTIF(Q14:Q40,$XFA$9)</f>
        <v>0</v>
      </c>
      <c r="R11"/>
      <c r="S11" s="31">
        <f>COUNTIF(S14:S40,$XFA$9)</f>
        <v>2</v>
      </c>
      <c r="T11" s="31">
        <f>COUNTIF(T14:T40,$XFA$9)</f>
        <v>0</v>
      </c>
      <c r="U11" s="31">
        <f>COUNTIF(U14:U40,$XFA$9)</f>
        <v>1</v>
      </c>
      <c r="V11" s="31">
        <f>COUNTIF(V14:V40,$XFA$9)</f>
        <v>0</v>
      </c>
      <c r="W11" s="31"/>
      <c r="X11" s="31">
        <f t="shared" ref="X11:AD11" si="0">COUNTIF(X14:X40,$XFA$9)</f>
        <v>0</v>
      </c>
      <c r="Y11" s="31">
        <f t="shared" si="0"/>
        <v>3</v>
      </c>
      <c r="Z11" s="31">
        <f t="shared" si="0"/>
        <v>0</v>
      </c>
      <c r="AA11" s="31">
        <f t="shared" si="0"/>
        <v>2</v>
      </c>
      <c r="AB11" s="31">
        <f t="shared" si="0"/>
        <v>0</v>
      </c>
      <c r="AC11" s="31">
        <f t="shared" si="0"/>
        <v>0</v>
      </c>
      <c r="AD11" s="31">
        <f t="shared" si="0"/>
        <v>0</v>
      </c>
      <c r="AE11" s="31"/>
      <c r="AF11" s="31">
        <f>COUNTIF(AF14:AF40,$XFA$9)</f>
        <v>0</v>
      </c>
      <c r="AG11" s="31">
        <f>COUNTIF(AG14:AG40,$XFA$9)</f>
        <v>2</v>
      </c>
      <c r="AH11" s="31">
        <f>COUNTIF(AH14:AH40,$XFA$9)</f>
        <v>0</v>
      </c>
      <c r="AI11" s="31"/>
      <c r="AJ11" s="31"/>
      <c r="AK11" s="31"/>
      <c r="AL11" s="31">
        <f t="shared" ref="AL11:AU11" si="1">COUNTIF(AL14:AL40,$XFA$9)</f>
        <v>0</v>
      </c>
      <c r="AM11" s="31">
        <f t="shared" si="1"/>
        <v>0</v>
      </c>
      <c r="AN11" s="31">
        <f t="shared" si="1"/>
        <v>0</v>
      </c>
      <c r="AO11" s="31">
        <f t="shared" si="1"/>
        <v>0</v>
      </c>
      <c r="AP11" s="31">
        <f t="shared" si="1"/>
        <v>0</v>
      </c>
      <c r="AQ11" s="31">
        <f t="shared" si="1"/>
        <v>1</v>
      </c>
      <c r="AR11" s="31">
        <f t="shared" si="1"/>
        <v>0</v>
      </c>
      <c r="AS11" s="31">
        <f t="shared" si="1"/>
        <v>0</v>
      </c>
      <c r="AT11" s="31">
        <f t="shared" si="1"/>
        <v>0</v>
      </c>
      <c r="AU11" s="31">
        <f t="shared" si="1"/>
        <v>6</v>
      </c>
      <c r="AV11" s="6">
        <f>COUNTIF(AV14:AV40,"A")</f>
        <v>0</v>
      </c>
      <c r="AX11" s="31">
        <f>SUM(E11:AU11)</f>
        <v>34</v>
      </c>
      <c r="XEZ11" s="18" t="s">
        <v>89</v>
      </c>
      <c r="XFA11" s="28" t="s">
        <v>22</v>
      </c>
      <c r="XFB11" s="5" t="s">
        <v>95</v>
      </c>
    </row>
    <row r="12" spans="1:51 16380:16384" ht="13.5" customHeight="1">
      <c r="A12" s="18" t="s">
        <v>89</v>
      </c>
      <c r="C12" s="31" t="str">
        <f>XFA11</f>
        <v>F</v>
      </c>
      <c r="E12" s="31">
        <f>COUNTIF(E14:E40,$XFA$11)</f>
        <v>0</v>
      </c>
      <c r="F12" s="31">
        <f>COUNTIF(F14:F40,$XFA$11)</f>
        <v>0</v>
      </c>
      <c r="G12" s="31">
        <f>COUNTIF(G14:G40,$XFA$11)</f>
        <v>1</v>
      </c>
      <c r="H12" s="31">
        <f>COUNTIF(H14:H40,$XFA$11)</f>
        <v>0</v>
      </c>
      <c r="I12" s="31"/>
      <c r="J12" s="31">
        <f>COUNTIF(J14:J40,$XFA$11)</f>
        <v>0</v>
      </c>
      <c r="K12" s="31">
        <f>COUNTIF(K14:K40,$XFA$11)</f>
        <v>0</v>
      </c>
      <c r="L12" s="31">
        <f>COUNTIF(L14:L40,$XFA$11)</f>
        <v>0</v>
      </c>
      <c r="M12" s="31">
        <f>COUNTIF(M14:M40,$XFA$11)</f>
        <v>1</v>
      </c>
      <c r="N12" s="6">
        <f>COUNTIF(N14:N40,$XFA$11)</f>
        <v>0</v>
      </c>
      <c r="O12" s="8" t="s">
        <v>24</v>
      </c>
      <c r="P12" s="31">
        <f>COUNTIF(P14:P40,$XFA$11)</f>
        <v>0</v>
      </c>
      <c r="Q12" s="6">
        <f>COUNTIF(Q14:Q40,$XFA$11)</f>
        <v>0</v>
      </c>
      <c r="R12" s="8" t="s">
        <v>33</v>
      </c>
      <c r="S12" s="31">
        <f>COUNTIF(S14:S40,$XFA$11)</f>
        <v>1</v>
      </c>
      <c r="T12" s="31">
        <f>COUNTIF(T14:T40,$XFA$11)</f>
        <v>0</v>
      </c>
      <c r="U12" s="31">
        <f>COUNTIF(U14:U40,$XFA$11)</f>
        <v>0</v>
      </c>
      <c r="V12" s="31">
        <f>COUNTIF(V14:V40,$XFA$11)</f>
        <v>0</v>
      </c>
      <c r="W12" s="31"/>
      <c r="X12" s="31">
        <f t="shared" ref="X12:AD12" si="2">COUNTIF(X14:X40,$XFA$11)</f>
        <v>0</v>
      </c>
      <c r="Y12" s="31">
        <f t="shared" si="2"/>
        <v>0</v>
      </c>
      <c r="Z12" s="31">
        <f t="shared" si="2"/>
        <v>0</v>
      </c>
      <c r="AA12" s="31">
        <f t="shared" si="2"/>
        <v>0</v>
      </c>
      <c r="AB12" s="31">
        <f t="shared" si="2"/>
        <v>0</v>
      </c>
      <c r="AC12" s="31">
        <f t="shared" si="2"/>
        <v>0</v>
      </c>
      <c r="AD12" s="31">
        <f t="shared" si="2"/>
        <v>0</v>
      </c>
      <c r="AE12" s="31"/>
      <c r="AF12" s="31">
        <f>COUNTIF(AF14:AF40,$XFA$11)</f>
        <v>0</v>
      </c>
      <c r="AG12" s="31">
        <f>COUNTIF(AG14:AG40,$XFA$11)</f>
        <v>0</v>
      </c>
      <c r="AH12" s="31">
        <f>COUNTIF(AH14:AH40,$XFA$11)</f>
        <v>0</v>
      </c>
      <c r="AI12" s="31"/>
      <c r="AJ12" s="31"/>
      <c r="AK12" s="31"/>
      <c r="AL12" s="31">
        <f t="shared" ref="AL12:AU12" si="3">COUNTIF(AL14:AL40,$XFA$11)</f>
        <v>0</v>
      </c>
      <c r="AM12" s="31">
        <f t="shared" si="3"/>
        <v>0</v>
      </c>
      <c r="AN12" s="31">
        <f t="shared" si="3"/>
        <v>0</v>
      </c>
      <c r="AO12" s="31">
        <f t="shared" si="3"/>
        <v>1</v>
      </c>
      <c r="AP12" s="31">
        <f t="shared" si="3"/>
        <v>0</v>
      </c>
      <c r="AQ12" s="31">
        <f t="shared" si="3"/>
        <v>3</v>
      </c>
      <c r="AR12" s="31">
        <f t="shared" si="3"/>
        <v>0</v>
      </c>
      <c r="AS12" s="31">
        <f t="shared" si="3"/>
        <v>3</v>
      </c>
      <c r="AT12" s="31">
        <f t="shared" si="3"/>
        <v>0</v>
      </c>
      <c r="AU12" s="31">
        <f t="shared" si="3"/>
        <v>2</v>
      </c>
      <c r="AV12" s="6">
        <f>COUNTIF(AV14:AV40,"F")</f>
        <v>0</v>
      </c>
      <c r="AX12" s="31">
        <f>SUM(E12:AU12)</f>
        <v>12</v>
      </c>
    </row>
    <row r="13" spans="1:51 16380:16384" ht="3.75" customHeight="1"/>
    <row r="14" spans="1:51 16380:16384" ht="13.5" customHeight="1">
      <c r="A14" s="29" t="s">
        <v>49</v>
      </c>
      <c r="B14" s="11">
        <v>200312301211</v>
      </c>
      <c r="C14" s="9" t="s">
        <v>76</v>
      </c>
      <c r="E14" s="9" t="s">
        <v>36</v>
      </c>
      <c r="F14" s="9">
        <v>10</v>
      </c>
      <c r="G14" s="9" t="s">
        <v>37</v>
      </c>
      <c r="H14" s="9">
        <v>17.5</v>
      </c>
      <c r="I14" s="9">
        <v>0</v>
      </c>
      <c r="J14" s="9" t="s">
        <v>77</v>
      </c>
      <c r="K14" s="9" t="s">
        <v>37</v>
      </c>
      <c r="L14" s="9">
        <v>17.5</v>
      </c>
      <c r="M14" s="9" t="s">
        <v>37</v>
      </c>
      <c r="N14" s="9">
        <v>17.5</v>
      </c>
      <c r="O14" s="19">
        <v>0</v>
      </c>
      <c r="P14" s="9">
        <v>0</v>
      </c>
      <c r="Q14" s="9" t="s">
        <v>77</v>
      </c>
      <c r="R14" s="19" t="s">
        <v>38</v>
      </c>
      <c r="S14" s="9" t="s">
        <v>37</v>
      </c>
      <c r="T14" s="9">
        <v>17.5</v>
      </c>
      <c r="U14" s="9" t="s">
        <v>39</v>
      </c>
      <c r="V14" s="9">
        <v>12.5</v>
      </c>
      <c r="W14" s="9"/>
      <c r="X14" s="9" t="s">
        <v>77</v>
      </c>
      <c r="Y14" s="9" t="s">
        <v>40</v>
      </c>
      <c r="Z14" s="9">
        <v>15</v>
      </c>
      <c r="AA14" s="9" t="s">
        <v>40</v>
      </c>
      <c r="AB14" s="9">
        <v>15</v>
      </c>
      <c r="AC14" s="9" t="s">
        <v>40</v>
      </c>
      <c r="AD14" s="9">
        <v>15</v>
      </c>
      <c r="AE14" s="9"/>
      <c r="AF14" s="9" t="s">
        <v>77</v>
      </c>
      <c r="AG14" s="9" t="s">
        <v>39</v>
      </c>
      <c r="AH14" s="9">
        <v>12.5</v>
      </c>
      <c r="AI14" s="9">
        <v>0</v>
      </c>
      <c r="AJ14" s="9" t="s">
        <v>77</v>
      </c>
      <c r="AK14" s="9">
        <v>0</v>
      </c>
      <c r="AL14" s="9" t="s">
        <v>77</v>
      </c>
      <c r="AM14" s="9" t="s">
        <v>40</v>
      </c>
      <c r="AN14" s="9">
        <v>15</v>
      </c>
      <c r="AO14" s="9" t="s">
        <v>39</v>
      </c>
      <c r="AP14" s="9">
        <v>12.5</v>
      </c>
      <c r="AQ14" s="9" t="s">
        <v>36</v>
      </c>
      <c r="AR14" s="9">
        <v>10</v>
      </c>
      <c r="AS14" s="9">
        <v>0</v>
      </c>
      <c r="AT14" s="9" t="s">
        <v>77</v>
      </c>
      <c r="AU14" s="9" t="s">
        <v>40</v>
      </c>
      <c r="AV14" s="9">
        <v>15</v>
      </c>
      <c r="AX14" s="10">
        <f>SUM(F14,H14,J14,L14,N14,Q14,T14,V14,X14,Z14,AB14,AD14,AF14,AH14,AJ14,AL14,AN14,AP14,AR14,AT14,AV14)</f>
        <v>202.5</v>
      </c>
      <c r="AY14" s="12">
        <f>AVERAGE(F14,H14,J14,L14,N14,Q14,T14,V14,X14,Z14,AB14,AD14,AF14,AH14,AJ14,AL14,AN14,AP14,AR14,AT14,AV14)</f>
        <v>14.464285714285714</v>
      </c>
      <c r="XEZ14" s="25" t="s">
        <v>82</v>
      </c>
      <c r="XFA14" s="26" t="s">
        <v>21</v>
      </c>
      <c r="XFB14" s="26"/>
      <c r="XFD14" s="7" t="s">
        <v>21</v>
      </c>
    </row>
    <row r="15" spans="1:51 16380:16384" ht="13.5" customHeight="1">
      <c r="A15" s="29" t="s">
        <v>50</v>
      </c>
      <c r="B15" s="11">
        <v>200312111313</v>
      </c>
      <c r="C15" s="9" t="s">
        <v>76</v>
      </c>
      <c r="E15" s="9" t="s">
        <v>36</v>
      </c>
      <c r="F15" s="9">
        <v>10</v>
      </c>
      <c r="G15" s="9" t="s">
        <v>39</v>
      </c>
      <c r="H15" s="9">
        <v>12.5</v>
      </c>
      <c r="I15" s="9">
        <v>0</v>
      </c>
      <c r="J15" s="9" t="s">
        <v>77</v>
      </c>
      <c r="K15" s="9" t="s">
        <v>39</v>
      </c>
      <c r="L15" s="9">
        <v>12.5</v>
      </c>
      <c r="M15" s="9" t="s">
        <v>36</v>
      </c>
      <c r="N15" s="9">
        <v>10</v>
      </c>
      <c r="O15" s="19">
        <v>0</v>
      </c>
      <c r="P15" s="9">
        <v>0</v>
      </c>
      <c r="Q15" s="9" t="s">
        <v>77</v>
      </c>
      <c r="R15" s="19">
        <v>0</v>
      </c>
      <c r="S15" s="9">
        <v>0</v>
      </c>
      <c r="T15" s="9" t="s">
        <v>77</v>
      </c>
      <c r="U15" s="9" t="s">
        <v>36</v>
      </c>
      <c r="V15" s="9">
        <v>10</v>
      </c>
      <c r="W15" s="9"/>
      <c r="X15" s="9" t="s">
        <v>77</v>
      </c>
      <c r="Y15" s="9" t="s">
        <v>36</v>
      </c>
      <c r="Z15" s="9">
        <v>10</v>
      </c>
      <c r="AA15" s="9" t="s">
        <v>39</v>
      </c>
      <c r="AB15" s="9">
        <v>12.5</v>
      </c>
      <c r="AC15" s="9" t="s">
        <v>36</v>
      </c>
      <c r="AD15" s="9">
        <v>10</v>
      </c>
      <c r="AE15" s="9"/>
      <c r="AF15" s="9" t="s">
        <v>77</v>
      </c>
      <c r="AG15" s="9" t="s">
        <v>36</v>
      </c>
      <c r="AH15" s="9">
        <v>10</v>
      </c>
      <c r="AI15" s="9">
        <v>0</v>
      </c>
      <c r="AJ15" s="9" t="s">
        <v>77</v>
      </c>
      <c r="AK15" s="9">
        <v>0</v>
      </c>
      <c r="AL15" s="9" t="s">
        <v>77</v>
      </c>
      <c r="AM15" s="9" t="s">
        <v>36</v>
      </c>
      <c r="AN15" s="9">
        <v>10</v>
      </c>
      <c r="AO15" s="9" t="s">
        <v>39</v>
      </c>
      <c r="AP15" s="9">
        <v>12.5</v>
      </c>
      <c r="AQ15" s="9" t="s">
        <v>22</v>
      </c>
      <c r="AR15" s="9">
        <v>0</v>
      </c>
      <c r="AS15" s="9">
        <v>0</v>
      </c>
      <c r="AT15" s="9" t="s">
        <v>77</v>
      </c>
      <c r="AU15" s="9" t="s">
        <v>36</v>
      </c>
      <c r="AV15" s="9">
        <v>10</v>
      </c>
      <c r="AX15" s="10">
        <f t="shared" ref="AX15:AX40" si="4">SUM(F15,H15,J15,L15,N15,Q15,T15,V15,X15,Z15,AB15,AD15,AF15,AH15,AJ15,AL15,AN15,AP15,AR15,AT15,AV15)</f>
        <v>130</v>
      </c>
      <c r="AY15" s="12">
        <f t="shared" ref="AY15:AY40" si="5">AVERAGE(F15,H15,J15,L15,N15,Q15,T15,V15,X15,Z15,AB15,AD15,AF15,AH15,AJ15,AL15,AN15,AP15,AR15,AT15,AV15)</f>
        <v>10</v>
      </c>
      <c r="XEZ15" s="25"/>
      <c r="XFD15" s="7" t="s">
        <v>37</v>
      </c>
    </row>
    <row r="16" spans="1:51 16380:16384" ht="13.5" customHeight="1">
      <c r="A16" s="29" t="s">
        <v>63</v>
      </c>
      <c r="B16" s="11">
        <v>200311301758</v>
      </c>
      <c r="C16" s="9" t="s">
        <v>76</v>
      </c>
      <c r="E16" s="9" t="s">
        <v>36</v>
      </c>
      <c r="F16" s="9">
        <v>10</v>
      </c>
      <c r="G16" s="9" t="s">
        <v>36</v>
      </c>
      <c r="H16" s="9">
        <v>10</v>
      </c>
      <c r="I16" s="9">
        <v>0</v>
      </c>
      <c r="J16" s="9" t="s">
        <v>77</v>
      </c>
      <c r="K16" s="9" t="s">
        <v>36</v>
      </c>
      <c r="L16" s="9">
        <v>10</v>
      </c>
      <c r="M16" s="9" t="s">
        <v>77</v>
      </c>
      <c r="N16" s="9" t="s">
        <v>77</v>
      </c>
      <c r="O16" s="19">
        <v>0</v>
      </c>
      <c r="P16" s="9">
        <v>0</v>
      </c>
      <c r="Q16" s="9" t="s">
        <v>77</v>
      </c>
      <c r="R16" s="19">
        <v>0</v>
      </c>
      <c r="S16" s="9">
        <v>0</v>
      </c>
      <c r="T16" s="9" t="s">
        <v>77</v>
      </c>
      <c r="U16" s="9" t="s">
        <v>36</v>
      </c>
      <c r="V16" s="9">
        <v>10</v>
      </c>
      <c r="W16" s="9"/>
      <c r="X16" s="9" t="s">
        <v>77</v>
      </c>
      <c r="Y16" s="9" t="s">
        <v>36</v>
      </c>
      <c r="Z16" s="9">
        <v>10</v>
      </c>
      <c r="AA16" s="9" t="s">
        <v>36</v>
      </c>
      <c r="AB16" s="9">
        <v>10</v>
      </c>
      <c r="AC16" s="9" t="s">
        <v>36</v>
      </c>
      <c r="AD16" s="9">
        <v>10</v>
      </c>
      <c r="AE16" s="9"/>
      <c r="AF16" s="9" t="s">
        <v>77</v>
      </c>
      <c r="AG16" s="9" t="s">
        <v>36</v>
      </c>
      <c r="AH16" s="9">
        <v>10</v>
      </c>
      <c r="AI16" s="9">
        <v>0</v>
      </c>
      <c r="AJ16" s="9" t="s">
        <v>77</v>
      </c>
      <c r="AK16" s="9">
        <v>0</v>
      </c>
      <c r="AL16" s="9" t="s">
        <v>77</v>
      </c>
      <c r="AM16" s="9" t="s">
        <v>36</v>
      </c>
      <c r="AN16" s="9">
        <v>10</v>
      </c>
      <c r="AO16" s="9" t="s">
        <v>22</v>
      </c>
      <c r="AP16" s="9">
        <v>0</v>
      </c>
      <c r="AQ16" s="9" t="s">
        <v>22</v>
      </c>
      <c r="AR16" s="9">
        <v>0</v>
      </c>
      <c r="AS16" s="9">
        <v>0</v>
      </c>
      <c r="AT16" s="9" t="s">
        <v>77</v>
      </c>
      <c r="AU16" s="9" t="s">
        <v>22</v>
      </c>
      <c r="AV16" s="9">
        <v>0</v>
      </c>
      <c r="AX16" s="10">
        <f t="shared" si="4"/>
        <v>90</v>
      </c>
      <c r="AY16" s="12">
        <f t="shared" si="5"/>
        <v>7.5</v>
      </c>
      <c r="XEZ16" s="25" t="s">
        <v>82</v>
      </c>
      <c r="XFA16" s="27" t="s">
        <v>22</v>
      </c>
      <c r="XFB16" s="27"/>
      <c r="XFD16" s="7" t="s">
        <v>40</v>
      </c>
    </row>
    <row r="17" spans="1:51 16380:16384" ht="13.5" customHeight="1">
      <c r="A17" s="29" t="s">
        <v>64</v>
      </c>
      <c r="B17" s="11">
        <v>200311145973</v>
      </c>
      <c r="C17" s="9" t="s">
        <v>76</v>
      </c>
      <c r="E17" s="9" t="s">
        <v>37</v>
      </c>
      <c r="F17" s="9">
        <v>17.5</v>
      </c>
      <c r="G17" s="9" t="s">
        <v>37</v>
      </c>
      <c r="H17" s="9">
        <v>17.5</v>
      </c>
      <c r="I17" s="9">
        <v>0</v>
      </c>
      <c r="J17" s="9" t="s">
        <v>77</v>
      </c>
      <c r="K17" s="9" t="s">
        <v>37</v>
      </c>
      <c r="L17" s="9">
        <v>17.5</v>
      </c>
      <c r="M17" s="9" t="s">
        <v>37</v>
      </c>
      <c r="N17" s="9">
        <v>17.5</v>
      </c>
      <c r="O17" s="19">
        <v>0</v>
      </c>
      <c r="P17" s="9">
        <v>0</v>
      </c>
      <c r="Q17" s="9" t="s">
        <v>77</v>
      </c>
      <c r="R17" s="19" t="s">
        <v>38</v>
      </c>
      <c r="S17" s="9" t="s">
        <v>40</v>
      </c>
      <c r="T17" s="9">
        <v>15</v>
      </c>
      <c r="U17" s="9" t="s">
        <v>40</v>
      </c>
      <c r="V17" s="9">
        <v>15</v>
      </c>
      <c r="W17" s="9"/>
      <c r="X17" s="9" t="s">
        <v>77</v>
      </c>
      <c r="Y17" s="9" t="s">
        <v>37</v>
      </c>
      <c r="Z17" s="9">
        <v>17.5</v>
      </c>
      <c r="AA17" s="9" t="s">
        <v>21</v>
      </c>
      <c r="AB17" s="9">
        <v>20</v>
      </c>
      <c r="AC17" s="9" t="s">
        <v>40</v>
      </c>
      <c r="AD17" s="9">
        <v>15</v>
      </c>
      <c r="AE17" s="9"/>
      <c r="AF17" s="9" t="s">
        <v>77</v>
      </c>
      <c r="AG17" s="9" t="s">
        <v>37</v>
      </c>
      <c r="AH17" s="9">
        <v>17.5</v>
      </c>
      <c r="AI17" s="9">
        <v>0</v>
      </c>
      <c r="AJ17" s="9" t="s">
        <v>77</v>
      </c>
      <c r="AK17" s="9">
        <v>0</v>
      </c>
      <c r="AL17" s="9" t="s">
        <v>77</v>
      </c>
      <c r="AM17" s="9" t="s">
        <v>37</v>
      </c>
      <c r="AN17" s="9">
        <v>17.5</v>
      </c>
      <c r="AO17" s="9" t="s">
        <v>37</v>
      </c>
      <c r="AP17" s="9">
        <v>17.5</v>
      </c>
      <c r="AQ17" s="9" t="s">
        <v>37</v>
      </c>
      <c r="AR17" s="9">
        <v>17.5</v>
      </c>
      <c r="AS17" s="9">
        <v>0</v>
      </c>
      <c r="AT17" s="9" t="s">
        <v>77</v>
      </c>
      <c r="AU17" s="9" t="s">
        <v>21</v>
      </c>
      <c r="AV17" s="9">
        <v>20</v>
      </c>
      <c r="AX17" s="10">
        <f t="shared" si="4"/>
        <v>242.5</v>
      </c>
      <c r="AY17" s="12">
        <f t="shared" si="5"/>
        <v>17.321428571428573</v>
      </c>
      <c r="XEZ17" s="25"/>
      <c r="XFD17" s="7" t="s">
        <v>39</v>
      </c>
    </row>
    <row r="18" spans="1:51 16380:16384" ht="13.5" customHeight="1">
      <c r="A18" s="29" t="s">
        <v>51</v>
      </c>
      <c r="B18" s="11">
        <v>200310176482</v>
      </c>
      <c r="C18" s="9" t="s">
        <v>78</v>
      </c>
      <c r="E18" s="9" t="s">
        <v>39</v>
      </c>
      <c r="F18" s="9">
        <v>12.5</v>
      </c>
      <c r="G18" s="9" t="s">
        <v>40</v>
      </c>
      <c r="H18" s="9">
        <v>15</v>
      </c>
      <c r="I18" s="9">
        <v>0</v>
      </c>
      <c r="J18" s="9" t="s">
        <v>77</v>
      </c>
      <c r="K18" s="9" t="s">
        <v>40</v>
      </c>
      <c r="L18" s="9">
        <v>15</v>
      </c>
      <c r="M18" s="9" t="s">
        <v>39</v>
      </c>
      <c r="N18" s="9">
        <v>12.5</v>
      </c>
      <c r="O18" s="19">
        <v>0</v>
      </c>
      <c r="P18" s="9">
        <v>0</v>
      </c>
      <c r="Q18" s="9" t="s">
        <v>77</v>
      </c>
      <c r="R18" s="19" t="s">
        <v>41</v>
      </c>
      <c r="S18" s="9" t="s">
        <v>21</v>
      </c>
      <c r="T18" s="9">
        <v>20</v>
      </c>
      <c r="U18" s="9" t="s">
        <v>40</v>
      </c>
      <c r="V18" s="9">
        <v>15</v>
      </c>
      <c r="W18" s="9"/>
      <c r="X18" s="9" t="s">
        <v>77</v>
      </c>
      <c r="Y18" s="9" t="s">
        <v>40</v>
      </c>
      <c r="Z18" s="9">
        <v>15</v>
      </c>
      <c r="AA18" s="9" t="s">
        <v>39</v>
      </c>
      <c r="AB18" s="9">
        <v>12.5</v>
      </c>
      <c r="AC18" s="9" t="s">
        <v>40</v>
      </c>
      <c r="AD18" s="9">
        <v>15</v>
      </c>
      <c r="AE18" s="9"/>
      <c r="AF18" s="9" t="s">
        <v>77</v>
      </c>
      <c r="AG18" s="9" t="s">
        <v>40</v>
      </c>
      <c r="AH18" s="9">
        <v>15</v>
      </c>
      <c r="AI18" s="9">
        <v>0</v>
      </c>
      <c r="AJ18" s="9" t="s">
        <v>77</v>
      </c>
      <c r="AK18" s="9">
        <v>0</v>
      </c>
      <c r="AL18" s="9" t="s">
        <v>77</v>
      </c>
      <c r="AM18" s="9" t="s">
        <v>37</v>
      </c>
      <c r="AN18" s="9">
        <v>17.5</v>
      </c>
      <c r="AO18" s="9" t="s">
        <v>37</v>
      </c>
      <c r="AP18" s="9">
        <v>17.5</v>
      </c>
      <c r="AQ18" s="9" t="s">
        <v>39</v>
      </c>
      <c r="AR18" s="9">
        <v>12.5</v>
      </c>
      <c r="AS18" s="9">
        <v>0</v>
      </c>
      <c r="AT18" s="9" t="s">
        <v>77</v>
      </c>
      <c r="AU18" s="9" t="s">
        <v>40</v>
      </c>
      <c r="AV18" s="9">
        <v>15</v>
      </c>
      <c r="AX18" s="10">
        <f t="shared" si="4"/>
        <v>210</v>
      </c>
      <c r="AY18" s="12">
        <f t="shared" si="5"/>
        <v>15</v>
      </c>
      <c r="XEZ18" s="25" t="s">
        <v>82</v>
      </c>
      <c r="XFA18" s="30" t="s">
        <v>126</v>
      </c>
      <c r="XFD18" s="7" t="s">
        <v>36</v>
      </c>
    </row>
    <row r="19" spans="1:51 16380:16384" ht="13.5" customHeight="1">
      <c r="A19" s="29" t="s">
        <v>65</v>
      </c>
      <c r="B19" s="11">
        <v>200310016142</v>
      </c>
      <c r="C19" s="9" t="s">
        <v>78</v>
      </c>
      <c r="E19" s="9" t="s">
        <v>37</v>
      </c>
      <c r="F19" s="9">
        <v>17.5</v>
      </c>
      <c r="G19" s="9" t="s">
        <v>37</v>
      </c>
      <c r="H19" s="9">
        <v>17.5</v>
      </c>
      <c r="I19" s="9">
        <v>0</v>
      </c>
      <c r="J19" s="9" t="s">
        <v>77</v>
      </c>
      <c r="K19" s="9" t="s">
        <v>40</v>
      </c>
      <c r="L19" s="9">
        <v>15</v>
      </c>
      <c r="M19" s="9" t="s">
        <v>39</v>
      </c>
      <c r="N19" s="9">
        <v>12.5</v>
      </c>
      <c r="O19" s="19">
        <v>0</v>
      </c>
      <c r="P19" s="9">
        <v>0</v>
      </c>
      <c r="Q19" s="9" t="s">
        <v>77</v>
      </c>
      <c r="R19" s="19" t="s">
        <v>41</v>
      </c>
      <c r="S19" s="9" t="s">
        <v>40</v>
      </c>
      <c r="T19" s="9">
        <v>15</v>
      </c>
      <c r="U19" s="9" t="s">
        <v>40</v>
      </c>
      <c r="V19" s="9">
        <v>15</v>
      </c>
      <c r="W19" s="9"/>
      <c r="X19" s="9" t="s">
        <v>77</v>
      </c>
      <c r="Y19" s="9" t="s">
        <v>40</v>
      </c>
      <c r="Z19" s="9">
        <v>15</v>
      </c>
      <c r="AA19" s="9" t="s">
        <v>40</v>
      </c>
      <c r="AB19" s="9">
        <v>15</v>
      </c>
      <c r="AC19" s="9" t="s">
        <v>36</v>
      </c>
      <c r="AD19" s="9">
        <v>10</v>
      </c>
      <c r="AE19" s="9"/>
      <c r="AF19" s="9" t="s">
        <v>77</v>
      </c>
      <c r="AG19" s="9" t="s">
        <v>40</v>
      </c>
      <c r="AH19" s="9">
        <v>15</v>
      </c>
      <c r="AI19" s="9">
        <v>0</v>
      </c>
      <c r="AJ19" s="9" t="s">
        <v>77</v>
      </c>
      <c r="AK19" s="9">
        <v>0</v>
      </c>
      <c r="AL19" s="9" t="s">
        <v>77</v>
      </c>
      <c r="AM19" s="9" t="s">
        <v>40</v>
      </c>
      <c r="AN19" s="9">
        <v>15</v>
      </c>
      <c r="AO19" s="9" t="s">
        <v>37</v>
      </c>
      <c r="AP19" s="9">
        <v>17.5</v>
      </c>
      <c r="AQ19" s="9" t="s">
        <v>40</v>
      </c>
      <c r="AR19" s="9">
        <v>15</v>
      </c>
      <c r="AS19" s="9">
        <v>0</v>
      </c>
      <c r="AT19" s="9" t="s">
        <v>77</v>
      </c>
      <c r="AU19" s="9" t="s">
        <v>40</v>
      </c>
      <c r="AV19" s="9">
        <v>15</v>
      </c>
      <c r="AX19" s="10">
        <f t="shared" si="4"/>
        <v>210</v>
      </c>
      <c r="AY19" s="12">
        <f t="shared" si="5"/>
        <v>15</v>
      </c>
      <c r="XEZ19" s="25"/>
      <c r="XFD19" s="7" t="s">
        <v>22</v>
      </c>
    </row>
    <row r="20" spans="1:51 16380:16384" ht="13.5" customHeight="1">
      <c r="A20" s="29" t="s">
        <v>52</v>
      </c>
      <c r="B20" s="11">
        <v>200309245264</v>
      </c>
      <c r="C20" s="9" t="s">
        <v>78</v>
      </c>
      <c r="E20" s="9" t="s">
        <v>39</v>
      </c>
      <c r="F20" s="9">
        <v>12.5</v>
      </c>
      <c r="G20" s="9" t="s">
        <v>36</v>
      </c>
      <c r="H20" s="9">
        <v>10</v>
      </c>
      <c r="I20" s="9">
        <v>0</v>
      </c>
      <c r="J20" s="9" t="s">
        <v>77</v>
      </c>
      <c r="K20" s="9" t="s">
        <v>36</v>
      </c>
      <c r="L20" s="9">
        <v>10</v>
      </c>
      <c r="M20" s="9" t="s">
        <v>22</v>
      </c>
      <c r="N20" s="9">
        <v>0</v>
      </c>
      <c r="O20" s="19">
        <v>0</v>
      </c>
      <c r="P20" s="9">
        <v>0</v>
      </c>
      <c r="Q20" s="9" t="s">
        <v>77</v>
      </c>
      <c r="R20" s="19">
        <v>0</v>
      </c>
      <c r="S20" s="9">
        <v>0</v>
      </c>
      <c r="T20" s="9" t="s">
        <v>77</v>
      </c>
      <c r="U20" s="9" t="s">
        <v>36</v>
      </c>
      <c r="V20" s="9">
        <v>10</v>
      </c>
      <c r="W20" s="9"/>
      <c r="X20" s="9" t="s">
        <v>77</v>
      </c>
      <c r="Y20" s="9" t="s">
        <v>36</v>
      </c>
      <c r="Z20" s="9">
        <v>10</v>
      </c>
      <c r="AA20" s="9" t="s">
        <v>36</v>
      </c>
      <c r="AB20" s="9">
        <v>10</v>
      </c>
      <c r="AC20" s="9" t="s">
        <v>36</v>
      </c>
      <c r="AD20" s="9">
        <v>10</v>
      </c>
      <c r="AE20" s="9"/>
      <c r="AF20" s="9" t="s">
        <v>77</v>
      </c>
      <c r="AG20" s="9" t="s">
        <v>36</v>
      </c>
      <c r="AH20" s="9">
        <v>10</v>
      </c>
      <c r="AI20" s="9">
        <v>0</v>
      </c>
      <c r="AJ20" s="9" t="s">
        <v>77</v>
      </c>
      <c r="AK20" s="9">
        <v>0</v>
      </c>
      <c r="AL20" s="9" t="s">
        <v>77</v>
      </c>
      <c r="AM20" s="9" t="s">
        <v>36</v>
      </c>
      <c r="AN20" s="9">
        <v>10</v>
      </c>
      <c r="AO20" s="9" t="s">
        <v>39</v>
      </c>
      <c r="AP20" s="9">
        <v>12.5</v>
      </c>
      <c r="AQ20" s="9" t="s">
        <v>36</v>
      </c>
      <c r="AR20" s="9">
        <v>10</v>
      </c>
      <c r="AS20" s="9">
        <v>0</v>
      </c>
      <c r="AT20" s="9" t="s">
        <v>77</v>
      </c>
      <c r="AU20" s="9" t="s">
        <v>22</v>
      </c>
      <c r="AV20" s="9">
        <v>0</v>
      </c>
      <c r="AX20" s="10">
        <f t="shared" si="4"/>
        <v>115</v>
      </c>
      <c r="AY20" s="12">
        <f t="shared" si="5"/>
        <v>8.8461538461538467</v>
      </c>
      <c r="XEZ20" s="25" t="s">
        <v>91</v>
      </c>
      <c r="XFA20" s="27">
        <v>100</v>
      </c>
    </row>
    <row r="21" spans="1:51 16380:16384" ht="13.5" customHeight="1">
      <c r="A21" s="29" t="s">
        <v>53</v>
      </c>
      <c r="B21" s="11">
        <v>200309017002</v>
      </c>
      <c r="C21" s="9" t="s">
        <v>78</v>
      </c>
      <c r="E21" s="9" t="s">
        <v>40</v>
      </c>
      <c r="F21" s="9">
        <v>15</v>
      </c>
      <c r="G21" s="9" t="s">
        <v>39</v>
      </c>
      <c r="H21" s="9">
        <v>12.5</v>
      </c>
      <c r="I21" s="9">
        <v>0</v>
      </c>
      <c r="J21" s="9" t="s">
        <v>77</v>
      </c>
      <c r="K21" s="9" t="s">
        <v>39</v>
      </c>
      <c r="L21" s="9">
        <v>12.5</v>
      </c>
      <c r="M21" s="9" t="s">
        <v>36</v>
      </c>
      <c r="N21" s="9">
        <v>10</v>
      </c>
      <c r="O21" s="19" t="s">
        <v>42</v>
      </c>
      <c r="P21" s="9" t="s">
        <v>21</v>
      </c>
      <c r="Q21" s="9">
        <v>20</v>
      </c>
      <c r="R21" s="19">
        <v>0</v>
      </c>
      <c r="S21" s="9">
        <v>0</v>
      </c>
      <c r="T21" s="9" t="s">
        <v>77</v>
      </c>
      <c r="U21" s="9" t="s">
        <v>39</v>
      </c>
      <c r="V21" s="9">
        <v>12.5</v>
      </c>
      <c r="W21" s="9"/>
      <c r="X21" s="9" t="s">
        <v>77</v>
      </c>
      <c r="Y21" s="9" t="s">
        <v>36</v>
      </c>
      <c r="Z21" s="9">
        <v>10</v>
      </c>
      <c r="AA21" s="9" t="s">
        <v>36</v>
      </c>
      <c r="AB21" s="9">
        <v>10</v>
      </c>
      <c r="AC21" s="9" t="s">
        <v>36</v>
      </c>
      <c r="AD21" s="9">
        <v>10</v>
      </c>
      <c r="AE21" s="9"/>
      <c r="AF21" s="9" t="s">
        <v>77</v>
      </c>
      <c r="AG21" s="9" t="s">
        <v>36</v>
      </c>
      <c r="AH21" s="9">
        <v>10</v>
      </c>
      <c r="AI21" s="9">
        <v>0</v>
      </c>
      <c r="AJ21" s="9" t="s">
        <v>77</v>
      </c>
      <c r="AK21" s="9">
        <v>0</v>
      </c>
      <c r="AL21" s="9" t="s">
        <v>77</v>
      </c>
      <c r="AM21" s="9" t="s">
        <v>36</v>
      </c>
      <c r="AN21" s="9">
        <v>10</v>
      </c>
      <c r="AO21" s="9" t="s">
        <v>39</v>
      </c>
      <c r="AP21" s="9">
        <v>12.5</v>
      </c>
      <c r="AQ21" s="9">
        <v>0</v>
      </c>
      <c r="AR21" s="9" t="s">
        <v>77</v>
      </c>
      <c r="AS21" s="9" t="s">
        <v>22</v>
      </c>
      <c r="AT21" s="9">
        <v>0</v>
      </c>
      <c r="AU21" s="9" t="s">
        <v>36</v>
      </c>
      <c r="AV21" s="9">
        <v>10</v>
      </c>
      <c r="AX21" s="10">
        <f t="shared" si="4"/>
        <v>155</v>
      </c>
      <c r="AY21" s="12">
        <f t="shared" si="5"/>
        <v>11.071428571428571</v>
      </c>
      <c r="XEZ21" s="25"/>
    </row>
    <row r="22" spans="1:51 16380:16384" ht="13.5" customHeight="1">
      <c r="A22" s="29" t="s">
        <v>54</v>
      </c>
      <c r="B22" s="11">
        <v>200307234906</v>
      </c>
      <c r="C22" s="9" t="s">
        <v>78</v>
      </c>
      <c r="E22" s="9" t="s">
        <v>40</v>
      </c>
      <c r="F22" s="9">
        <v>15</v>
      </c>
      <c r="G22" s="9" t="s">
        <v>39</v>
      </c>
      <c r="H22" s="9">
        <v>12.5</v>
      </c>
      <c r="I22" s="9">
        <v>0</v>
      </c>
      <c r="J22" s="9" t="s">
        <v>77</v>
      </c>
      <c r="K22" s="9" t="s">
        <v>40</v>
      </c>
      <c r="L22" s="9">
        <v>15</v>
      </c>
      <c r="M22" s="9" t="s">
        <v>36</v>
      </c>
      <c r="N22" s="9">
        <v>10</v>
      </c>
      <c r="O22" s="19" t="s">
        <v>42</v>
      </c>
      <c r="P22" s="9" t="s">
        <v>40</v>
      </c>
      <c r="Q22" s="9">
        <v>15</v>
      </c>
      <c r="R22" s="19">
        <v>0</v>
      </c>
      <c r="S22" s="9">
        <v>0</v>
      </c>
      <c r="T22" s="9" t="s">
        <v>77</v>
      </c>
      <c r="U22" s="9" t="s">
        <v>37</v>
      </c>
      <c r="V22" s="9">
        <v>17.5</v>
      </c>
      <c r="W22" s="9"/>
      <c r="X22" s="9" t="s">
        <v>77</v>
      </c>
      <c r="Y22" s="9" t="s">
        <v>39</v>
      </c>
      <c r="Z22" s="9">
        <v>12.5</v>
      </c>
      <c r="AA22" s="9" t="s">
        <v>36</v>
      </c>
      <c r="AB22" s="9">
        <v>10</v>
      </c>
      <c r="AC22" s="9" t="s">
        <v>39</v>
      </c>
      <c r="AD22" s="9">
        <v>12.5</v>
      </c>
      <c r="AE22" s="9"/>
      <c r="AF22" s="9" t="s">
        <v>77</v>
      </c>
      <c r="AG22" s="9" t="s">
        <v>39</v>
      </c>
      <c r="AH22" s="9">
        <v>12.5</v>
      </c>
      <c r="AI22" s="9">
        <v>0</v>
      </c>
      <c r="AJ22" s="9" t="s">
        <v>77</v>
      </c>
      <c r="AK22" s="9">
        <v>0</v>
      </c>
      <c r="AL22" s="9" t="s">
        <v>77</v>
      </c>
      <c r="AM22" s="9" t="s">
        <v>39</v>
      </c>
      <c r="AN22" s="9">
        <v>12.5</v>
      </c>
      <c r="AO22" s="9" t="s">
        <v>39</v>
      </c>
      <c r="AP22" s="9">
        <v>12.5</v>
      </c>
      <c r="AQ22" s="9">
        <v>0</v>
      </c>
      <c r="AR22" s="9" t="s">
        <v>77</v>
      </c>
      <c r="AS22" s="9" t="s">
        <v>36</v>
      </c>
      <c r="AT22" s="9">
        <v>10</v>
      </c>
      <c r="AU22" s="9" t="s">
        <v>39</v>
      </c>
      <c r="AV22" s="9">
        <v>12.5</v>
      </c>
      <c r="AX22" s="10">
        <f t="shared" si="4"/>
        <v>180</v>
      </c>
      <c r="AY22" s="12">
        <f t="shared" si="5"/>
        <v>12.857142857142858</v>
      </c>
      <c r="XEZ22" s="25" t="s">
        <v>92</v>
      </c>
      <c r="XFA22" s="26">
        <v>240</v>
      </c>
    </row>
    <row r="23" spans="1:51 16380:16384" ht="13.5" customHeight="1">
      <c r="A23" s="29" t="s">
        <v>66</v>
      </c>
      <c r="B23" s="11">
        <v>200306281387</v>
      </c>
      <c r="C23" s="9" t="s">
        <v>78</v>
      </c>
      <c r="E23" s="9" t="s">
        <v>37</v>
      </c>
      <c r="F23" s="9">
        <v>17.5</v>
      </c>
      <c r="G23" s="9" t="s">
        <v>21</v>
      </c>
      <c r="H23" s="9">
        <v>20</v>
      </c>
      <c r="I23" s="9">
        <v>0</v>
      </c>
      <c r="J23" s="9" t="s">
        <v>77</v>
      </c>
      <c r="K23" s="9" t="s">
        <v>21</v>
      </c>
      <c r="L23" s="9">
        <v>20</v>
      </c>
      <c r="M23" s="9" t="s">
        <v>40</v>
      </c>
      <c r="N23" s="9">
        <v>15</v>
      </c>
      <c r="O23" s="19">
        <v>0</v>
      </c>
      <c r="P23" s="9">
        <v>0</v>
      </c>
      <c r="Q23" s="9" t="s">
        <v>77</v>
      </c>
      <c r="R23" s="19" t="s">
        <v>38</v>
      </c>
      <c r="S23" s="9" t="s">
        <v>39</v>
      </c>
      <c r="T23" s="9">
        <v>12.5</v>
      </c>
      <c r="U23" s="9" t="s">
        <v>37</v>
      </c>
      <c r="V23" s="9">
        <v>17.5</v>
      </c>
      <c r="W23" s="9"/>
      <c r="X23" s="9" t="s">
        <v>77</v>
      </c>
      <c r="Y23" s="9" t="s">
        <v>21</v>
      </c>
      <c r="Z23" s="9">
        <v>20</v>
      </c>
      <c r="AA23" s="9" t="s">
        <v>37</v>
      </c>
      <c r="AB23" s="9">
        <v>17.5</v>
      </c>
      <c r="AC23" s="9" t="s">
        <v>37</v>
      </c>
      <c r="AD23" s="9">
        <v>17.5</v>
      </c>
      <c r="AE23" s="9"/>
      <c r="AF23" s="9" t="s">
        <v>77</v>
      </c>
      <c r="AG23" s="9" t="s">
        <v>37</v>
      </c>
      <c r="AH23" s="9">
        <v>17.5</v>
      </c>
      <c r="AI23" s="9">
        <v>0</v>
      </c>
      <c r="AJ23" s="9" t="s">
        <v>77</v>
      </c>
      <c r="AK23" s="9">
        <v>0</v>
      </c>
      <c r="AL23" s="9" t="s">
        <v>77</v>
      </c>
      <c r="AM23" s="9" t="s">
        <v>37</v>
      </c>
      <c r="AN23" s="9">
        <v>17.5</v>
      </c>
      <c r="AO23" s="9" t="s">
        <v>40</v>
      </c>
      <c r="AP23" s="9">
        <v>15</v>
      </c>
      <c r="AQ23" s="9" t="s">
        <v>37</v>
      </c>
      <c r="AR23" s="9">
        <v>17.5</v>
      </c>
      <c r="AS23" s="9">
        <v>0</v>
      </c>
      <c r="AT23" s="9" t="s">
        <v>77</v>
      </c>
      <c r="AU23" s="9" t="s">
        <v>37</v>
      </c>
      <c r="AV23" s="9">
        <v>17.5</v>
      </c>
      <c r="AX23" s="10">
        <f t="shared" si="4"/>
        <v>242.5</v>
      </c>
      <c r="AY23" s="12">
        <f t="shared" si="5"/>
        <v>17.321428571428573</v>
      </c>
      <c r="XEZ23" s="25"/>
    </row>
    <row r="24" spans="1:51 16380:16384" ht="13.5" customHeight="1">
      <c r="A24" s="29" t="s">
        <v>55</v>
      </c>
      <c r="B24" s="11">
        <v>200306246745</v>
      </c>
      <c r="C24" s="9" t="s">
        <v>78</v>
      </c>
      <c r="E24" s="9" t="s">
        <v>21</v>
      </c>
      <c r="F24" s="9">
        <v>20</v>
      </c>
      <c r="G24" s="9" t="s">
        <v>36</v>
      </c>
      <c r="H24" s="9">
        <v>10</v>
      </c>
      <c r="I24" s="9">
        <v>0</v>
      </c>
      <c r="J24" s="9" t="s">
        <v>77</v>
      </c>
      <c r="K24" s="9" t="s">
        <v>21</v>
      </c>
      <c r="L24" s="9">
        <v>20</v>
      </c>
      <c r="M24" s="9" t="s">
        <v>40</v>
      </c>
      <c r="N24" s="9">
        <v>15</v>
      </c>
      <c r="O24" s="19">
        <v>0</v>
      </c>
      <c r="P24" s="9">
        <v>0</v>
      </c>
      <c r="Q24" s="9" t="s">
        <v>77</v>
      </c>
      <c r="R24" s="19" t="s">
        <v>41</v>
      </c>
      <c r="S24" s="9" t="s">
        <v>40</v>
      </c>
      <c r="T24" s="9">
        <v>15</v>
      </c>
      <c r="U24" s="9" t="s">
        <v>40</v>
      </c>
      <c r="V24" s="9">
        <v>15</v>
      </c>
      <c r="W24" s="9"/>
      <c r="X24" s="9" t="s">
        <v>77</v>
      </c>
      <c r="Y24" s="9" t="s">
        <v>21</v>
      </c>
      <c r="Z24" s="9">
        <v>20</v>
      </c>
      <c r="AA24" s="9" t="s">
        <v>37</v>
      </c>
      <c r="AB24" s="9">
        <v>17.5</v>
      </c>
      <c r="AC24" s="9" t="s">
        <v>37</v>
      </c>
      <c r="AD24" s="9">
        <v>17.5</v>
      </c>
      <c r="AE24" s="9"/>
      <c r="AF24" s="9" t="s">
        <v>77</v>
      </c>
      <c r="AG24" s="9" t="s">
        <v>40</v>
      </c>
      <c r="AH24" s="9">
        <v>15</v>
      </c>
      <c r="AI24" s="9">
        <v>0</v>
      </c>
      <c r="AJ24" s="9" t="s">
        <v>77</v>
      </c>
      <c r="AK24" s="9">
        <v>0</v>
      </c>
      <c r="AL24" s="9" t="s">
        <v>77</v>
      </c>
      <c r="AM24" s="9" t="s">
        <v>37</v>
      </c>
      <c r="AN24" s="9">
        <v>17.5</v>
      </c>
      <c r="AO24" s="9" t="s">
        <v>37</v>
      </c>
      <c r="AP24" s="9">
        <v>17.5</v>
      </c>
      <c r="AQ24" s="9" t="s">
        <v>37</v>
      </c>
      <c r="AR24" s="9">
        <v>17.5</v>
      </c>
      <c r="AS24" s="9">
        <v>0</v>
      </c>
      <c r="AT24" s="9" t="s">
        <v>77</v>
      </c>
      <c r="AU24" s="9" t="s">
        <v>37</v>
      </c>
      <c r="AV24" s="9">
        <v>17.5</v>
      </c>
      <c r="AX24" s="10">
        <f t="shared" si="4"/>
        <v>235</v>
      </c>
      <c r="AY24" s="12">
        <f t="shared" si="5"/>
        <v>16.785714285714285</v>
      </c>
      <c r="XEZ24" s="25" t="s">
        <v>93</v>
      </c>
      <c r="XFA24" s="27">
        <v>10</v>
      </c>
    </row>
    <row r="25" spans="1:51 16380:16384" ht="13.5" customHeight="1">
      <c r="A25" s="29" t="s">
        <v>67</v>
      </c>
      <c r="B25" s="11">
        <v>200306180191</v>
      </c>
      <c r="C25" s="9" t="s">
        <v>76</v>
      </c>
      <c r="E25" s="9" t="s">
        <v>39</v>
      </c>
      <c r="F25" s="9">
        <v>12.5</v>
      </c>
      <c r="G25" s="9" t="s">
        <v>40</v>
      </c>
      <c r="H25" s="9">
        <v>15</v>
      </c>
      <c r="I25" s="9">
        <v>0</v>
      </c>
      <c r="J25" s="9" t="s">
        <v>77</v>
      </c>
      <c r="K25" s="9" t="s">
        <v>40</v>
      </c>
      <c r="L25" s="9">
        <v>15</v>
      </c>
      <c r="M25" s="9" t="s">
        <v>36</v>
      </c>
      <c r="N25" s="9">
        <v>10</v>
      </c>
      <c r="O25" s="19">
        <v>0</v>
      </c>
      <c r="P25" s="9">
        <v>0</v>
      </c>
      <c r="Q25" s="9" t="s">
        <v>77</v>
      </c>
      <c r="R25" s="19" t="s">
        <v>38</v>
      </c>
      <c r="S25" s="9" t="s">
        <v>36</v>
      </c>
      <c r="T25" s="9">
        <v>10</v>
      </c>
      <c r="U25" s="9" t="s">
        <v>39</v>
      </c>
      <c r="V25" s="9">
        <v>12.5</v>
      </c>
      <c r="W25" s="9"/>
      <c r="X25" s="9" t="s">
        <v>77</v>
      </c>
      <c r="Y25" s="9" t="s">
        <v>39</v>
      </c>
      <c r="Z25" s="9">
        <v>12.5</v>
      </c>
      <c r="AA25" s="9" t="s">
        <v>39</v>
      </c>
      <c r="AB25" s="9">
        <v>12.5</v>
      </c>
      <c r="AC25" s="9" t="s">
        <v>36</v>
      </c>
      <c r="AD25" s="9">
        <v>10</v>
      </c>
      <c r="AE25" s="9"/>
      <c r="AF25" s="9" t="s">
        <v>77</v>
      </c>
      <c r="AG25" s="9" t="s">
        <v>39</v>
      </c>
      <c r="AH25" s="9">
        <v>12.5</v>
      </c>
      <c r="AI25" s="9">
        <v>0</v>
      </c>
      <c r="AJ25" s="9" t="s">
        <v>77</v>
      </c>
      <c r="AK25" s="9">
        <v>0</v>
      </c>
      <c r="AL25" s="9" t="s">
        <v>77</v>
      </c>
      <c r="AM25" s="9" t="s">
        <v>39</v>
      </c>
      <c r="AN25" s="9">
        <v>12.5</v>
      </c>
      <c r="AO25" s="9" t="s">
        <v>36</v>
      </c>
      <c r="AP25" s="9">
        <v>10</v>
      </c>
      <c r="AQ25" s="9" t="s">
        <v>40</v>
      </c>
      <c r="AR25" s="9">
        <v>15</v>
      </c>
      <c r="AS25" s="9">
        <v>0</v>
      </c>
      <c r="AT25" s="9" t="s">
        <v>77</v>
      </c>
      <c r="AU25" s="9" t="s">
        <v>39</v>
      </c>
      <c r="AV25" s="9">
        <v>12.5</v>
      </c>
      <c r="AX25" s="10">
        <f t="shared" si="4"/>
        <v>172.5</v>
      </c>
      <c r="AY25" s="12">
        <f t="shared" si="5"/>
        <v>12.321428571428571</v>
      </c>
      <c r="XEZ25" s="25"/>
    </row>
    <row r="26" spans="1:51 16380:16384" ht="13.5" customHeight="1">
      <c r="A26" s="29" t="s">
        <v>68</v>
      </c>
      <c r="B26" s="11">
        <v>200306102146</v>
      </c>
      <c r="C26" s="9" t="s">
        <v>78</v>
      </c>
      <c r="E26" s="9" t="s">
        <v>36</v>
      </c>
      <c r="F26" s="9">
        <v>10</v>
      </c>
      <c r="G26" s="9" t="s">
        <v>22</v>
      </c>
      <c r="H26" s="9">
        <v>0</v>
      </c>
      <c r="I26" s="9">
        <v>0</v>
      </c>
      <c r="J26" s="9" t="s">
        <v>77</v>
      </c>
      <c r="K26" s="9" t="s">
        <v>36</v>
      </c>
      <c r="L26" s="9">
        <v>10</v>
      </c>
      <c r="M26" s="9" t="s">
        <v>36</v>
      </c>
      <c r="N26" s="9">
        <v>10</v>
      </c>
      <c r="O26" s="19">
        <v>0</v>
      </c>
      <c r="P26" s="9">
        <v>0</v>
      </c>
      <c r="Q26" s="9" t="s">
        <v>77</v>
      </c>
      <c r="R26" s="19">
        <v>0</v>
      </c>
      <c r="S26" s="9">
        <v>0</v>
      </c>
      <c r="T26" s="9" t="s">
        <v>77</v>
      </c>
      <c r="U26" s="9" t="s">
        <v>39</v>
      </c>
      <c r="V26" s="9">
        <v>12.5</v>
      </c>
      <c r="W26" s="9"/>
      <c r="X26" s="9" t="s">
        <v>77</v>
      </c>
      <c r="Y26" s="9" t="s">
        <v>39</v>
      </c>
      <c r="Z26" s="9">
        <v>12.5</v>
      </c>
      <c r="AA26" s="9" t="s">
        <v>36</v>
      </c>
      <c r="AB26" s="9">
        <v>10</v>
      </c>
      <c r="AC26" s="9" t="s">
        <v>36</v>
      </c>
      <c r="AD26" s="9">
        <v>10</v>
      </c>
      <c r="AE26" s="9"/>
      <c r="AF26" s="9" t="s">
        <v>77</v>
      </c>
      <c r="AG26" s="9" t="s">
        <v>36</v>
      </c>
      <c r="AH26" s="9">
        <v>10</v>
      </c>
      <c r="AI26" s="9">
        <v>0</v>
      </c>
      <c r="AJ26" s="9" t="s">
        <v>77</v>
      </c>
      <c r="AK26" s="9">
        <v>0</v>
      </c>
      <c r="AL26" s="9" t="s">
        <v>77</v>
      </c>
      <c r="AM26" s="9" t="s">
        <v>36</v>
      </c>
      <c r="AN26" s="9">
        <v>10</v>
      </c>
      <c r="AO26" s="9" t="s">
        <v>40</v>
      </c>
      <c r="AP26" s="9">
        <v>15</v>
      </c>
      <c r="AQ26" s="9" t="s">
        <v>36</v>
      </c>
      <c r="AR26" s="9">
        <v>10</v>
      </c>
      <c r="AS26" s="9">
        <v>0</v>
      </c>
      <c r="AT26" s="9" t="s">
        <v>77</v>
      </c>
      <c r="AU26" s="9" t="s">
        <v>36</v>
      </c>
      <c r="AV26" s="9">
        <v>10</v>
      </c>
      <c r="AX26" s="10">
        <f t="shared" si="4"/>
        <v>130</v>
      </c>
      <c r="AY26" s="12">
        <f t="shared" si="5"/>
        <v>10</v>
      </c>
      <c r="XEZ26" s="25" t="s">
        <v>92</v>
      </c>
      <c r="XFA26" s="26">
        <v>15</v>
      </c>
    </row>
    <row r="27" spans="1:51 16380:16384" ht="13.5" customHeight="1">
      <c r="A27" s="29" t="s">
        <v>56</v>
      </c>
      <c r="B27" s="11">
        <v>200305252710</v>
      </c>
      <c r="C27" s="9" t="s">
        <v>76</v>
      </c>
      <c r="E27" s="9" t="s">
        <v>36</v>
      </c>
      <c r="F27" s="9">
        <v>10</v>
      </c>
      <c r="G27" s="9" t="s">
        <v>36</v>
      </c>
      <c r="H27" s="9">
        <v>10</v>
      </c>
      <c r="I27" s="9">
        <v>0</v>
      </c>
      <c r="J27" s="9" t="s">
        <v>77</v>
      </c>
      <c r="K27" s="9" t="s">
        <v>36</v>
      </c>
      <c r="L27" s="9">
        <v>10</v>
      </c>
      <c r="M27" s="9" t="s">
        <v>36</v>
      </c>
      <c r="N27" s="9">
        <v>10</v>
      </c>
      <c r="O27" s="19">
        <v>0</v>
      </c>
      <c r="P27" s="9">
        <v>0</v>
      </c>
      <c r="Q27" s="9" t="s">
        <v>77</v>
      </c>
      <c r="R27" s="19" t="s">
        <v>41</v>
      </c>
      <c r="S27" s="9" t="s">
        <v>22</v>
      </c>
      <c r="T27" s="9">
        <v>0</v>
      </c>
      <c r="U27" s="9" t="s">
        <v>36</v>
      </c>
      <c r="V27" s="9">
        <v>10</v>
      </c>
      <c r="W27" s="9"/>
      <c r="X27" s="9" t="s">
        <v>77</v>
      </c>
      <c r="Y27" s="9" t="s">
        <v>39</v>
      </c>
      <c r="Z27" s="9">
        <v>12.5</v>
      </c>
      <c r="AA27" s="9" t="s">
        <v>39</v>
      </c>
      <c r="AB27" s="9">
        <v>12.5</v>
      </c>
      <c r="AC27" s="9" t="s">
        <v>36</v>
      </c>
      <c r="AD27" s="9">
        <v>10</v>
      </c>
      <c r="AE27" s="9"/>
      <c r="AF27" s="9" t="s">
        <v>77</v>
      </c>
      <c r="AG27" s="9" t="s">
        <v>36</v>
      </c>
      <c r="AH27" s="9">
        <v>10</v>
      </c>
      <c r="AI27" s="9">
        <v>0</v>
      </c>
      <c r="AJ27" s="9" t="s">
        <v>77</v>
      </c>
      <c r="AK27" s="9">
        <v>0</v>
      </c>
      <c r="AL27" s="9" t="s">
        <v>77</v>
      </c>
      <c r="AM27" s="9" t="s">
        <v>36</v>
      </c>
      <c r="AN27" s="9">
        <v>10</v>
      </c>
      <c r="AO27" s="9" t="s">
        <v>36</v>
      </c>
      <c r="AP27" s="9">
        <v>10</v>
      </c>
      <c r="AQ27" s="9" t="s">
        <v>22</v>
      </c>
      <c r="AR27" s="9">
        <v>0</v>
      </c>
      <c r="AS27" s="9">
        <v>0</v>
      </c>
      <c r="AT27" s="9" t="s">
        <v>77</v>
      </c>
      <c r="AU27" s="9" t="s">
        <v>36</v>
      </c>
      <c r="AV27" s="9">
        <v>10</v>
      </c>
      <c r="AX27" s="10">
        <f t="shared" si="4"/>
        <v>125</v>
      </c>
      <c r="AY27" s="12">
        <f t="shared" si="5"/>
        <v>8.9285714285714288</v>
      </c>
      <c r="XFA27" s="25"/>
    </row>
    <row r="28" spans="1:51 16380:16384" ht="13.5" customHeight="1">
      <c r="A28" s="29" t="s">
        <v>57</v>
      </c>
      <c r="B28" s="11">
        <v>200305138448</v>
      </c>
      <c r="C28" s="9" t="s">
        <v>78</v>
      </c>
      <c r="E28" s="9" t="s">
        <v>40</v>
      </c>
      <c r="F28" s="9">
        <v>15</v>
      </c>
      <c r="G28" s="9" t="s">
        <v>37</v>
      </c>
      <c r="H28" s="9">
        <v>17.5</v>
      </c>
      <c r="I28" s="9">
        <v>0</v>
      </c>
      <c r="J28" s="9" t="s">
        <v>77</v>
      </c>
      <c r="K28" s="9" t="s">
        <v>39</v>
      </c>
      <c r="L28" s="9">
        <v>12.5</v>
      </c>
      <c r="M28" s="9" t="s">
        <v>40</v>
      </c>
      <c r="N28" s="9">
        <v>15</v>
      </c>
      <c r="O28" s="19" t="s">
        <v>43</v>
      </c>
      <c r="P28" s="9" t="s">
        <v>40</v>
      </c>
      <c r="Q28" s="9">
        <v>15</v>
      </c>
      <c r="R28" s="19" t="s">
        <v>38</v>
      </c>
      <c r="S28" s="9" t="s">
        <v>40</v>
      </c>
      <c r="T28" s="9">
        <v>15</v>
      </c>
      <c r="U28" s="9" t="s">
        <v>21</v>
      </c>
      <c r="V28" s="9">
        <v>20</v>
      </c>
      <c r="W28" s="9"/>
      <c r="X28" s="9" t="s">
        <v>77</v>
      </c>
      <c r="Y28" s="9" t="s">
        <v>39</v>
      </c>
      <c r="Z28" s="9">
        <v>12.5</v>
      </c>
      <c r="AA28" s="9" t="s">
        <v>39</v>
      </c>
      <c r="AB28" s="9">
        <v>12.5</v>
      </c>
      <c r="AC28" s="9" t="s">
        <v>39</v>
      </c>
      <c r="AD28" s="9">
        <v>12.5</v>
      </c>
      <c r="AE28" s="9"/>
      <c r="AF28" s="9" t="s">
        <v>77</v>
      </c>
      <c r="AG28" s="9" t="s">
        <v>37</v>
      </c>
      <c r="AH28" s="9">
        <v>17.5</v>
      </c>
      <c r="AI28" s="9">
        <v>0</v>
      </c>
      <c r="AJ28" s="9" t="s">
        <v>77</v>
      </c>
      <c r="AK28" s="9">
        <v>0</v>
      </c>
      <c r="AL28" s="9" t="s">
        <v>77</v>
      </c>
      <c r="AM28" s="9" t="s">
        <v>40</v>
      </c>
      <c r="AN28" s="9">
        <v>15</v>
      </c>
      <c r="AO28" s="9" t="s">
        <v>39</v>
      </c>
      <c r="AP28" s="9">
        <v>12.5</v>
      </c>
      <c r="AQ28" s="9" t="s">
        <v>40</v>
      </c>
      <c r="AR28" s="9">
        <v>15</v>
      </c>
      <c r="AS28" s="9">
        <v>0</v>
      </c>
      <c r="AT28" s="9" t="s">
        <v>77</v>
      </c>
      <c r="AU28" s="9" t="s">
        <v>40</v>
      </c>
      <c r="AV28" s="9">
        <v>15</v>
      </c>
      <c r="AX28" s="10">
        <f t="shared" si="4"/>
        <v>222.5</v>
      </c>
      <c r="AY28" s="12">
        <f t="shared" si="5"/>
        <v>14.833333333333334</v>
      </c>
      <c r="XFA28" s="25"/>
    </row>
    <row r="29" spans="1:51 16380:16384" ht="13.5" customHeight="1">
      <c r="A29" s="29" t="s">
        <v>58</v>
      </c>
      <c r="B29" s="11">
        <v>200305026163</v>
      </c>
      <c r="C29" s="9" t="s">
        <v>78</v>
      </c>
      <c r="E29" s="9" t="s">
        <v>40</v>
      </c>
      <c r="F29" s="9">
        <v>15</v>
      </c>
      <c r="G29" s="9" t="s">
        <v>21</v>
      </c>
      <c r="H29" s="9">
        <v>20</v>
      </c>
      <c r="I29" s="9">
        <v>0</v>
      </c>
      <c r="J29" s="9" t="s">
        <v>77</v>
      </c>
      <c r="K29" s="9" t="s">
        <v>37</v>
      </c>
      <c r="L29" s="9">
        <v>17.5</v>
      </c>
      <c r="M29" s="9" t="s">
        <v>40</v>
      </c>
      <c r="N29" s="9">
        <v>15</v>
      </c>
      <c r="O29" s="19">
        <v>0</v>
      </c>
      <c r="P29" s="9">
        <v>0</v>
      </c>
      <c r="Q29" s="9" t="s">
        <v>77</v>
      </c>
      <c r="R29" s="19" t="s">
        <v>38</v>
      </c>
      <c r="S29" s="9" t="s">
        <v>40</v>
      </c>
      <c r="T29" s="9">
        <v>15</v>
      </c>
      <c r="U29" s="9" t="s">
        <v>40</v>
      </c>
      <c r="V29" s="9">
        <v>15</v>
      </c>
      <c r="W29" s="9"/>
      <c r="X29" s="9" t="s">
        <v>77</v>
      </c>
      <c r="Y29" s="9" t="s">
        <v>21</v>
      </c>
      <c r="Z29" s="9">
        <v>20</v>
      </c>
      <c r="AA29" s="9" t="s">
        <v>21</v>
      </c>
      <c r="AB29" s="9">
        <v>20</v>
      </c>
      <c r="AC29" s="9" t="s">
        <v>37</v>
      </c>
      <c r="AD29" s="9">
        <v>17.5</v>
      </c>
      <c r="AE29" s="9"/>
      <c r="AF29" s="9" t="s">
        <v>77</v>
      </c>
      <c r="AG29" s="9" t="s">
        <v>21</v>
      </c>
      <c r="AH29" s="9">
        <v>20</v>
      </c>
      <c r="AI29" s="9">
        <v>0</v>
      </c>
      <c r="AJ29" s="9" t="s">
        <v>77</v>
      </c>
      <c r="AK29" s="9">
        <v>0</v>
      </c>
      <c r="AL29" s="9" t="s">
        <v>77</v>
      </c>
      <c r="AM29" s="9" t="s">
        <v>37</v>
      </c>
      <c r="AN29" s="9">
        <v>17.5</v>
      </c>
      <c r="AO29" s="9" t="s">
        <v>37</v>
      </c>
      <c r="AP29" s="9">
        <v>17.5</v>
      </c>
      <c r="AQ29" s="9" t="s">
        <v>37</v>
      </c>
      <c r="AR29" s="9">
        <v>17.5</v>
      </c>
      <c r="AS29" s="9">
        <v>0</v>
      </c>
      <c r="AT29" s="9" t="s">
        <v>77</v>
      </c>
      <c r="AU29" s="9" t="s">
        <v>21</v>
      </c>
      <c r="AV29" s="9">
        <v>20</v>
      </c>
      <c r="AX29" s="10">
        <f t="shared" si="4"/>
        <v>247.5</v>
      </c>
      <c r="AY29" s="12">
        <f t="shared" si="5"/>
        <v>17.678571428571427</v>
      </c>
    </row>
    <row r="30" spans="1:51 16380:16384" ht="13.5" customHeight="1">
      <c r="A30" s="29" t="s">
        <v>59</v>
      </c>
      <c r="B30" s="11">
        <v>200304133929</v>
      </c>
      <c r="C30" s="9" t="s">
        <v>78</v>
      </c>
      <c r="E30" s="9" t="s">
        <v>40</v>
      </c>
      <c r="F30" s="9">
        <v>15</v>
      </c>
      <c r="G30" s="9" t="s">
        <v>36</v>
      </c>
      <c r="H30" s="9">
        <v>10</v>
      </c>
      <c r="I30" s="9">
        <v>0</v>
      </c>
      <c r="J30" s="9" t="s">
        <v>77</v>
      </c>
      <c r="K30" s="9" t="s">
        <v>40</v>
      </c>
      <c r="L30" s="9">
        <v>15</v>
      </c>
      <c r="M30" s="9" t="s">
        <v>39</v>
      </c>
      <c r="N30" s="9">
        <v>12.5</v>
      </c>
      <c r="O30" s="19">
        <v>0</v>
      </c>
      <c r="P30" s="9">
        <v>0</v>
      </c>
      <c r="Q30" s="9" t="s">
        <v>77</v>
      </c>
      <c r="R30" s="19" t="s">
        <v>41</v>
      </c>
      <c r="S30" s="9" t="s">
        <v>40</v>
      </c>
      <c r="T30" s="9">
        <v>15</v>
      </c>
      <c r="U30" s="9" t="s">
        <v>36</v>
      </c>
      <c r="V30" s="9">
        <v>10</v>
      </c>
      <c r="W30" s="9"/>
      <c r="X30" s="9" t="s">
        <v>77</v>
      </c>
      <c r="Y30" s="9" t="s">
        <v>36</v>
      </c>
      <c r="Z30" s="9">
        <v>10</v>
      </c>
      <c r="AA30" s="9" t="s">
        <v>36</v>
      </c>
      <c r="AB30" s="9">
        <v>10</v>
      </c>
      <c r="AC30" s="9" t="s">
        <v>36</v>
      </c>
      <c r="AD30" s="9">
        <v>10</v>
      </c>
      <c r="AE30" s="9"/>
      <c r="AF30" s="9" t="s">
        <v>77</v>
      </c>
      <c r="AG30" s="9" t="s">
        <v>36</v>
      </c>
      <c r="AH30" s="9">
        <v>10</v>
      </c>
      <c r="AI30" s="9">
        <v>0</v>
      </c>
      <c r="AJ30" s="9" t="s">
        <v>77</v>
      </c>
      <c r="AK30" s="9">
        <v>0</v>
      </c>
      <c r="AL30" s="9" t="s">
        <v>77</v>
      </c>
      <c r="AM30" s="9" t="s">
        <v>36</v>
      </c>
      <c r="AN30" s="9">
        <v>10</v>
      </c>
      <c r="AO30" s="9" t="s">
        <v>39</v>
      </c>
      <c r="AP30" s="9">
        <v>12.5</v>
      </c>
      <c r="AQ30" s="9" t="s">
        <v>36</v>
      </c>
      <c r="AR30" s="9">
        <v>10</v>
      </c>
      <c r="AS30" s="9">
        <v>0</v>
      </c>
      <c r="AT30" s="9" t="s">
        <v>77</v>
      </c>
      <c r="AU30" s="9" t="s">
        <v>36</v>
      </c>
      <c r="AV30" s="9">
        <v>10</v>
      </c>
      <c r="AX30" s="10">
        <f t="shared" si="4"/>
        <v>160</v>
      </c>
      <c r="AY30" s="12">
        <f t="shared" si="5"/>
        <v>11.428571428571429</v>
      </c>
    </row>
    <row r="31" spans="1:51 16380:16384" ht="13.5" customHeight="1">
      <c r="A31" s="29" t="s">
        <v>69</v>
      </c>
      <c r="B31" s="11">
        <v>200303221675</v>
      </c>
      <c r="C31" s="9" t="s">
        <v>76</v>
      </c>
      <c r="E31" s="9" t="s">
        <v>36</v>
      </c>
      <c r="F31" s="9">
        <v>10</v>
      </c>
      <c r="G31" s="9" t="s">
        <v>36</v>
      </c>
      <c r="H31" s="9">
        <v>10</v>
      </c>
      <c r="I31" s="9">
        <v>0</v>
      </c>
      <c r="J31" s="9" t="s">
        <v>77</v>
      </c>
      <c r="K31" s="9" t="s">
        <v>39</v>
      </c>
      <c r="L31" s="9">
        <v>12.5</v>
      </c>
      <c r="M31" s="9" t="s">
        <v>36</v>
      </c>
      <c r="N31" s="9">
        <v>10</v>
      </c>
      <c r="O31" s="19">
        <v>0</v>
      </c>
      <c r="P31" s="9">
        <v>0</v>
      </c>
      <c r="Q31" s="9" t="s">
        <v>77</v>
      </c>
      <c r="R31" s="19" t="s">
        <v>41</v>
      </c>
      <c r="S31" s="9" t="s">
        <v>39</v>
      </c>
      <c r="T31" s="9">
        <v>12.5</v>
      </c>
      <c r="U31" s="9" t="s">
        <v>36</v>
      </c>
      <c r="V31" s="9">
        <v>10</v>
      </c>
      <c r="W31" s="9"/>
      <c r="X31" s="9" t="s">
        <v>77</v>
      </c>
      <c r="Y31" s="9" t="s">
        <v>36</v>
      </c>
      <c r="Z31" s="9">
        <v>10</v>
      </c>
      <c r="AA31" s="9" t="s">
        <v>36</v>
      </c>
      <c r="AB31" s="9">
        <v>10</v>
      </c>
      <c r="AC31" s="9" t="s">
        <v>36</v>
      </c>
      <c r="AD31" s="9">
        <v>10</v>
      </c>
      <c r="AE31" s="9"/>
      <c r="AF31" s="9" t="s">
        <v>77</v>
      </c>
      <c r="AG31" s="9" t="s">
        <v>36</v>
      </c>
      <c r="AH31" s="9">
        <v>10</v>
      </c>
      <c r="AI31" s="9">
        <v>0</v>
      </c>
      <c r="AJ31" s="9" t="s">
        <v>77</v>
      </c>
      <c r="AK31" s="9">
        <v>0</v>
      </c>
      <c r="AL31" s="9" t="s">
        <v>77</v>
      </c>
      <c r="AM31" s="9" t="s">
        <v>36</v>
      </c>
      <c r="AN31" s="9">
        <v>10</v>
      </c>
      <c r="AO31" s="9" t="s">
        <v>40</v>
      </c>
      <c r="AP31" s="9">
        <v>15</v>
      </c>
      <c r="AQ31" s="9" t="s">
        <v>36</v>
      </c>
      <c r="AR31" s="9">
        <v>10</v>
      </c>
      <c r="AS31" s="9">
        <v>0</v>
      </c>
      <c r="AT31" s="9" t="s">
        <v>77</v>
      </c>
      <c r="AU31" s="9" t="s">
        <v>36</v>
      </c>
      <c r="AV31" s="9">
        <v>10</v>
      </c>
      <c r="AX31" s="10">
        <f t="shared" si="4"/>
        <v>150</v>
      </c>
      <c r="AY31" s="12">
        <f t="shared" si="5"/>
        <v>10.714285714285714</v>
      </c>
    </row>
    <row r="32" spans="1:51 16380:16384" ht="13.5" customHeight="1">
      <c r="A32" s="29" t="s">
        <v>70</v>
      </c>
      <c r="B32" s="11">
        <v>200303196174</v>
      </c>
      <c r="C32" s="9" t="s">
        <v>76</v>
      </c>
      <c r="E32" s="9" t="s">
        <v>36</v>
      </c>
      <c r="F32" s="9">
        <v>10</v>
      </c>
      <c r="G32" s="9" t="s">
        <v>37</v>
      </c>
      <c r="H32" s="9">
        <v>17.5</v>
      </c>
      <c r="I32" s="9">
        <v>0</v>
      </c>
      <c r="J32" s="9" t="s">
        <v>77</v>
      </c>
      <c r="K32" s="9" t="s">
        <v>39</v>
      </c>
      <c r="L32" s="9">
        <v>12.5</v>
      </c>
      <c r="M32" s="9" t="s">
        <v>37</v>
      </c>
      <c r="N32" s="9">
        <v>17.5</v>
      </c>
      <c r="O32" s="19">
        <v>0</v>
      </c>
      <c r="P32" s="9">
        <v>0</v>
      </c>
      <c r="Q32" s="9" t="s">
        <v>77</v>
      </c>
      <c r="R32" s="19" t="s">
        <v>44</v>
      </c>
      <c r="S32" s="9" t="s">
        <v>36</v>
      </c>
      <c r="T32" s="9">
        <v>10</v>
      </c>
      <c r="U32" s="9" t="s">
        <v>39</v>
      </c>
      <c r="V32" s="9">
        <v>12.5</v>
      </c>
      <c r="W32" s="9"/>
      <c r="X32" s="9" t="s">
        <v>77</v>
      </c>
      <c r="Y32" s="9" t="s">
        <v>37</v>
      </c>
      <c r="Z32" s="9">
        <v>17.5</v>
      </c>
      <c r="AA32" s="9" t="s">
        <v>37</v>
      </c>
      <c r="AB32" s="9">
        <v>17.5</v>
      </c>
      <c r="AC32" s="9" t="s">
        <v>37</v>
      </c>
      <c r="AD32" s="9">
        <v>17.5</v>
      </c>
      <c r="AE32" s="9"/>
      <c r="AF32" s="9" t="s">
        <v>77</v>
      </c>
      <c r="AG32" s="9" t="s">
        <v>37</v>
      </c>
      <c r="AH32" s="9">
        <v>17.5</v>
      </c>
      <c r="AI32" s="9">
        <v>0</v>
      </c>
      <c r="AJ32" s="9" t="s">
        <v>77</v>
      </c>
      <c r="AK32" s="9">
        <v>0</v>
      </c>
      <c r="AL32" s="9" t="s">
        <v>77</v>
      </c>
      <c r="AM32" s="9" t="s">
        <v>37</v>
      </c>
      <c r="AN32" s="9">
        <v>17.5</v>
      </c>
      <c r="AO32" s="9" t="s">
        <v>39</v>
      </c>
      <c r="AP32" s="9">
        <v>12.5</v>
      </c>
      <c r="AQ32" s="9" t="s">
        <v>40</v>
      </c>
      <c r="AR32" s="9">
        <v>15</v>
      </c>
      <c r="AS32" s="9">
        <v>0</v>
      </c>
      <c r="AT32" s="9" t="s">
        <v>77</v>
      </c>
      <c r="AU32" s="9" t="s">
        <v>21</v>
      </c>
      <c r="AV32" s="9">
        <v>20</v>
      </c>
      <c r="AX32" s="10">
        <f t="shared" si="4"/>
        <v>215</v>
      </c>
      <c r="AY32" s="12">
        <f t="shared" si="5"/>
        <v>15.357142857142858</v>
      </c>
    </row>
    <row r="33" spans="1:51" ht="13.5" customHeight="1">
      <c r="A33" s="29" t="s">
        <v>60</v>
      </c>
      <c r="B33" s="11">
        <v>200302286869</v>
      </c>
      <c r="C33" s="9" t="s">
        <v>78</v>
      </c>
      <c r="E33" s="9" t="s">
        <v>21</v>
      </c>
      <c r="F33" s="9">
        <v>20</v>
      </c>
      <c r="G33" s="9" t="s">
        <v>21</v>
      </c>
      <c r="H33" s="9">
        <v>20</v>
      </c>
      <c r="I33" s="9">
        <v>0</v>
      </c>
      <c r="J33" s="9" t="s">
        <v>77</v>
      </c>
      <c r="K33" s="9" t="s">
        <v>37</v>
      </c>
      <c r="L33" s="9">
        <v>17.5</v>
      </c>
      <c r="M33" s="9" t="s">
        <v>39</v>
      </c>
      <c r="N33" s="9">
        <v>12.5</v>
      </c>
      <c r="O33" s="19">
        <v>0</v>
      </c>
      <c r="P33" s="9">
        <v>0</v>
      </c>
      <c r="Q33" s="9" t="s">
        <v>77</v>
      </c>
      <c r="R33" s="19" t="s">
        <v>41</v>
      </c>
      <c r="S33" s="9" t="s">
        <v>39</v>
      </c>
      <c r="T33" s="9">
        <v>12.5</v>
      </c>
      <c r="U33" s="9" t="s">
        <v>37</v>
      </c>
      <c r="V33" s="9">
        <v>17.5</v>
      </c>
      <c r="W33" s="9"/>
      <c r="X33" s="9" t="s">
        <v>77</v>
      </c>
      <c r="Y33" s="9" t="s">
        <v>37</v>
      </c>
      <c r="Z33" s="9">
        <v>17.5</v>
      </c>
      <c r="AA33" s="9" t="s">
        <v>37</v>
      </c>
      <c r="AB33" s="9">
        <v>17.5</v>
      </c>
      <c r="AC33" s="9" t="s">
        <v>37</v>
      </c>
      <c r="AD33" s="9">
        <v>17.5</v>
      </c>
      <c r="AE33" s="9"/>
      <c r="AF33" s="9" t="s">
        <v>77</v>
      </c>
      <c r="AG33" s="9" t="s">
        <v>40</v>
      </c>
      <c r="AH33" s="9">
        <v>15</v>
      </c>
      <c r="AI33" s="9">
        <v>0</v>
      </c>
      <c r="AJ33" s="9" t="s">
        <v>77</v>
      </c>
      <c r="AK33" s="9">
        <v>0</v>
      </c>
      <c r="AL33" s="9" t="s">
        <v>77</v>
      </c>
      <c r="AM33" s="9" t="s">
        <v>40</v>
      </c>
      <c r="AN33" s="9">
        <v>15</v>
      </c>
      <c r="AO33" s="9" t="s">
        <v>40</v>
      </c>
      <c r="AP33" s="9">
        <v>15</v>
      </c>
      <c r="AQ33" s="9" t="s">
        <v>37</v>
      </c>
      <c r="AR33" s="9">
        <v>17.5</v>
      </c>
      <c r="AS33" s="9">
        <v>0</v>
      </c>
      <c r="AT33" s="9" t="s">
        <v>77</v>
      </c>
      <c r="AU33" s="9" t="s">
        <v>21</v>
      </c>
      <c r="AV33" s="9">
        <v>20</v>
      </c>
      <c r="AX33" s="10">
        <f t="shared" si="4"/>
        <v>235</v>
      </c>
      <c r="AY33" s="12">
        <f t="shared" si="5"/>
        <v>16.785714285714285</v>
      </c>
    </row>
    <row r="34" spans="1:51" ht="13.5" customHeight="1">
      <c r="A34" s="29" t="s">
        <v>71</v>
      </c>
      <c r="B34" s="11">
        <v>200302229364</v>
      </c>
      <c r="C34" s="9" t="s">
        <v>78</v>
      </c>
      <c r="E34" s="9" t="s">
        <v>21</v>
      </c>
      <c r="F34" s="9">
        <v>20</v>
      </c>
      <c r="G34" s="9" t="s">
        <v>21</v>
      </c>
      <c r="H34" s="9">
        <v>20</v>
      </c>
      <c r="I34" s="9">
        <v>0</v>
      </c>
      <c r="J34" s="9" t="s">
        <v>77</v>
      </c>
      <c r="K34" s="9" t="s">
        <v>39</v>
      </c>
      <c r="L34" s="9">
        <v>12.5</v>
      </c>
      <c r="M34" s="9" t="s">
        <v>39</v>
      </c>
      <c r="N34" s="9">
        <v>12.5</v>
      </c>
      <c r="O34" s="19">
        <v>0</v>
      </c>
      <c r="P34" s="9">
        <v>0</v>
      </c>
      <c r="Q34" s="9" t="s">
        <v>77</v>
      </c>
      <c r="R34" s="19" t="s">
        <v>41</v>
      </c>
      <c r="S34" s="9" t="s">
        <v>37</v>
      </c>
      <c r="T34" s="9">
        <v>17.5</v>
      </c>
      <c r="U34" s="9" t="s">
        <v>40</v>
      </c>
      <c r="V34" s="9">
        <v>15</v>
      </c>
      <c r="W34" s="9"/>
      <c r="X34" s="9" t="s">
        <v>77</v>
      </c>
      <c r="Y34" s="9" t="s">
        <v>39</v>
      </c>
      <c r="Z34" s="9">
        <v>12.5</v>
      </c>
      <c r="AA34" s="9" t="s">
        <v>39</v>
      </c>
      <c r="AB34" s="9">
        <v>12.5</v>
      </c>
      <c r="AC34" s="9" t="s">
        <v>39</v>
      </c>
      <c r="AD34" s="9">
        <v>12.5</v>
      </c>
      <c r="AE34" s="9"/>
      <c r="AF34" s="9" t="s">
        <v>77</v>
      </c>
      <c r="AG34" s="9" t="s">
        <v>37</v>
      </c>
      <c r="AH34" s="9">
        <v>17.5</v>
      </c>
      <c r="AI34" s="9">
        <v>0</v>
      </c>
      <c r="AJ34" s="9" t="s">
        <v>77</v>
      </c>
      <c r="AK34" s="9">
        <v>0</v>
      </c>
      <c r="AL34" s="9" t="s">
        <v>77</v>
      </c>
      <c r="AM34" s="9" t="s">
        <v>37</v>
      </c>
      <c r="AN34" s="9">
        <v>17.5</v>
      </c>
      <c r="AO34" s="9" t="s">
        <v>37</v>
      </c>
      <c r="AP34" s="9">
        <v>17.5</v>
      </c>
      <c r="AQ34" s="9" t="s">
        <v>37</v>
      </c>
      <c r="AR34" s="9">
        <v>17.5</v>
      </c>
      <c r="AS34" s="9">
        <v>0</v>
      </c>
      <c r="AT34" s="9" t="s">
        <v>77</v>
      </c>
      <c r="AU34" s="9" t="s">
        <v>40</v>
      </c>
      <c r="AV34" s="9">
        <v>15</v>
      </c>
      <c r="AX34" s="10">
        <f t="shared" si="4"/>
        <v>220</v>
      </c>
      <c r="AY34" s="12">
        <f t="shared" si="5"/>
        <v>15.714285714285714</v>
      </c>
    </row>
    <row r="35" spans="1:51" ht="13.5" customHeight="1">
      <c r="A35" s="29" t="s">
        <v>61</v>
      </c>
      <c r="B35" s="11">
        <v>200302105093</v>
      </c>
      <c r="C35" s="9" t="s">
        <v>76</v>
      </c>
      <c r="E35" s="9" t="s">
        <v>37</v>
      </c>
      <c r="F35" s="9">
        <v>17.5</v>
      </c>
      <c r="G35" s="9" t="s">
        <v>21</v>
      </c>
      <c r="H35" s="9">
        <v>20</v>
      </c>
      <c r="I35" s="9">
        <v>0</v>
      </c>
      <c r="J35" s="9" t="s">
        <v>77</v>
      </c>
      <c r="K35" s="9" t="s">
        <v>21</v>
      </c>
      <c r="L35" s="9">
        <v>20</v>
      </c>
      <c r="M35" s="9" t="s">
        <v>21</v>
      </c>
      <c r="N35" s="9">
        <v>20</v>
      </c>
      <c r="O35" s="19">
        <v>0</v>
      </c>
      <c r="P35" s="9">
        <v>0</v>
      </c>
      <c r="Q35" s="9" t="s">
        <v>77</v>
      </c>
      <c r="R35" s="19" t="s">
        <v>38</v>
      </c>
      <c r="S35" s="9" t="s">
        <v>21</v>
      </c>
      <c r="T35" s="9">
        <v>20</v>
      </c>
      <c r="U35" s="9" t="s">
        <v>37</v>
      </c>
      <c r="V35" s="9">
        <v>17.5</v>
      </c>
      <c r="W35" s="9"/>
      <c r="X35" s="9" t="s">
        <v>77</v>
      </c>
      <c r="Y35" s="9" t="s">
        <v>37</v>
      </c>
      <c r="Z35" s="9">
        <v>17.5</v>
      </c>
      <c r="AA35" s="9" t="s">
        <v>37</v>
      </c>
      <c r="AB35" s="9">
        <v>17.5</v>
      </c>
      <c r="AC35" s="9" t="s">
        <v>37</v>
      </c>
      <c r="AD35" s="9">
        <v>17.5</v>
      </c>
      <c r="AE35" s="9"/>
      <c r="AF35" s="9" t="s">
        <v>77</v>
      </c>
      <c r="AG35" s="9" t="s">
        <v>21</v>
      </c>
      <c r="AH35" s="9">
        <v>20</v>
      </c>
      <c r="AI35" s="9">
        <v>0</v>
      </c>
      <c r="AJ35" s="9" t="s">
        <v>77</v>
      </c>
      <c r="AK35" s="9">
        <v>0</v>
      </c>
      <c r="AL35" s="9" t="s">
        <v>77</v>
      </c>
      <c r="AM35" s="9" t="s">
        <v>37</v>
      </c>
      <c r="AN35" s="9">
        <v>17.5</v>
      </c>
      <c r="AO35" s="9" t="s">
        <v>40</v>
      </c>
      <c r="AP35" s="9">
        <v>15</v>
      </c>
      <c r="AQ35" s="9" t="s">
        <v>21</v>
      </c>
      <c r="AR35" s="9">
        <v>20</v>
      </c>
      <c r="AS35" s="9">
        <v>0</v>
      </c>
      <c r="AT35" s="9" t="s">
        <v>77</v>
      </c>
      <c r="AU35" s="9" t="s">
        <v>21</v>
      </c>
      <c r="AV35" s="9">
        <v>20</v>
      </c>
      <c r="AX35" s="10">
        <f t="shared" si="4"/>
        <v>260</v>
      </c>
      <c r="AY35" s="12">
        <f t="shared" si="5"/>
        <v>18.571428571428573</v>
      </c>
    </row>
    <row r="36" spans="1:51" ht="13.5" customHeight="1">
      <c r="A36" s="29" t="s">
        <v>75</v>
      </c>
      <c r="B36" s="11">
        <v>200302046255</v>
      </c>
      <c r="C36" s="9" t="s">
        <v>76</v>
      </c>
      <c r="E36" s="9" t="s">
        <v>39</v>
      </c>
      <c r="F36" s="9">
        <v>12.5</v>
      </c>
      <c r="G36" s="9" t="s">
        <v>40</v>
      </c>
      <c r="H36" s="9">
        <v>15</v>
      </c>
      <c r="I36" s="9">
        <v>0</v>
      </c>
      <c r="J36" s="9" t="s">
        <v>77</v>
      </c>
      <c r="K36" s="9" t="s">
        <v>39</v>
      </c>
      <c r="L36" s="9">
        <v>12.5</v>
      </c>
      <c r="M36" s="9" t="s">
        <v>36</v>
      </c>
      <c r="N36" s="9">
        <v>10</v>
      </c>
      <c r="O36" s="19">
        <v>0</v>
      </c>
      <c r="P36" s="9">
        <v>0</v>
      </c>
      <c r="Q36" s="9" t="s">
        <v>77</v>
      </c>
      <c r="R36" s="19" t="s">
        <v>38</v>
      </c>
      <c r="S36" s="9" t="s">
        <v>36</v>
      </c>
      <c r="T36" s="9">
        <v>10</v>
      </c>
      <c r="U36" s="9" t="s">
        <v>39</v>
      </c>
      <c r="V36" s="9">
        <v>12.5</v>
      </c>
      <c r="W36" s="9"/>
      <c r="X36" s="9" t="s">
        <v>77</v>
      </c>
      <c r="Y36" s="9" t="s">
        <v>39</v>
      </c>
      <c r="Z36" s="9">
        <v>12.5</v>
      </c>
      <c r="AA36" s="9" t="s">
        <v>39</v>
      </c>
      <c r="AB36" s="9">
        <v>12.5</v>
      </c>
      <c r="AC36" s="9" t="s">
        <v>36</v>
      </c>
      <c r="AD36" s="9">
        <v>10</v>
      </c>
      <c r="AE36" s="9"/>
      <c r="AF36" s="9" t="s">
        <v>77</v>
      </c>
      <c r="AG36" s="9" t="s">
        <v>36</v>
      </c>
      <c r="AH36" s="9">
        <v>10</v>
      </c>
      <c r="AI36" s="9">
        <v>0</v>
      </c>
      <c r="AJ36" s="9" t="s">
        <v>77</v>
      </c>
      <c r="AK36" s="9">
        <v>0</v>
      </c>
      <c r="AL36" s="9" t="s">
        <v>77</v>
      </c>
      <c r="AM36" s="9" t="s">
        <v>36</v>
      </c>
      <c r="AN36" s="9">
        <v>10</v>
      </c>
      <c r="AO36" s="9" t="s">
        <v>39</v>
      </c>
      <c r="AP36" s="9">
        <v>12.5</v>
      </c>
      <c r="AQ36" s="9" t="s">
        <v>36</v>
      </c>
      <c r="AR36" s="9">
        <v>10</v>
      </c>
      <c r="AS36" s="9">
        <v>0</v>
      </c>
      <c r="AT36" s="9" t="s">
        <v>77</v>
      </c>
      <c r="AU36" s="9" t="s">
        <v>39</v>
      </c>
      <c r="AV36" s="9">
        <v>12.5</v>
      </c>
      <c r="AX36" s="10">
        <f t="shared" si="4"/>
        <v>162.5</v>
      </c>
      <c r="AY36" s="12">
        <f t="shared" si="5"/>
        <v>11.607142857142858</v>
      </c>
    </row>
    <row r="37" spans="1:51" ht="13.5" customHeight="1">
      <c r="A37" s="29" t="s">
        <v>72</v>
      </c>
      <c r="B37" s="11">
        <v>200301316972</v>
      </c>
      <c r="C37" s="9" t="s">
        <v>76</v>
      </c>
      <c r="E37" s="9" t="s">
        <v>36</v>
      </c>
      <c r="F37" s="9">
        <v>10</v>
      </c>
      <c r="G37" s="9" t="s">
        <v>21</v>
      </c>
      <c r="H37" s="9">
        <v>20</v>
      </c>
      <c r="I37" s="9">
        <v>0</v>
      </c>
      <c r="J37" s="9" t="s">
        <v>77</v>
      </c>
      <c r="K37" s="9" t="s">
        <v>39</v>
      </c>
      <c r="L37" s="9">
        <v>12.5</v>
      </c>
      <c r="M37" s="9" t="s">
        <v>40</v>
      </c>
      <c r="N37" s="9">
        <v>15</v>
      </c>
      <c r="O37" s="19">
        <v>0</v>
      </c>
      <c r="P37" s="9">
        <v>0</v>
      </c>
      <c r="Q37" s="9" t="s">
        <v>77</v>
      </c>
      <c r="R37" s="19" t="s">
        <v>38</v>
      </c>
      <c r="S37" s="9" t="s">
        <v>36</v>
      </c>
      <c r="T37" s="9">
        <v>10</v>
      </c>
      <c r="U37" s="9" t="s">
        <v>39</v>
      </c>
      <c r="V37" s="9">
        <v>12.5</v>
      </c>
      <c r="W37" s="9"/>
      <c r="X37" s="9" t="s">
        <v>77</v>
      </c>
      <c r="Y37" s="9" t="s">
        <v>39</v>
      </c>
      <c r="Z37" s="9">
        <v>12.5</v>
      </c>
      <c r="AA37" s="9" t="s">
        <v>40</v>
      </c>
      <c r="AB37" s="9">
        <v>15</v>
      </c>
      <c r="AC37" s="9" t="s">
        <v>36</v>
      </c>
      <c r="AD37" s="9">
        <v>10</v>
      </c>
      <c r="AE37" s="9"/>
      <c r="AF37" s="9" t="s">
        <v>77</v>
      </c>
      <c r="AG37" s="9" t="s">
        <v>39</v>
      </c>
      <c r="AH37" s="9">
        <v>12.5</v>
      </c>
      <c r="AI37" s="9">
        <v>0</v>
      </c>
      <c r="AJ37" s="9" t="s">
        <v>77</v>
      </c>
      <c r="AK37" s="9">
        <v>0</v>
      </c>
      <c r="AL37" s="9" t="s">
        <v>77</v>
      </c>
      <c r="AM37" s="9" t="s">
        <v>40</v>
      </c>
      <c r="AN37" s="9">
        <v>15</v>
      </c>
      <c r="AO37" s="9" t="s">
        <v>39</v>
      </c>
      <c r="AP37" s="9">
        <v>12.5</v>
      </c>
      <c r="AQ37" s="9" t="s">
        <v>36</v>
      </c>
      <c r="AR37" s="9">
        <v>10</v>
      </c>
      <c r="AS37" s="9">
        <v>0</v>
      </c>
      <c r="AT37" s="9" t="s">
        <v>77</v>
      </c>
      <c r="AU37" s="9" t="s">
        <v>21</v>
      </c>
      <c r="AV37" s="9">
        <v>20</v>
      </c>
      <c r="AX37" s="10">
        <f t="shared" si="4"/>
        <v>187.5</v>
      </c>
      <c r="AY37" s="12">
        <f t="shared" si="5"/>
        <v>13.392857142857142</v>
      </c>
    </row>
    <row r="38" spans="1:51" ht="13.5" customHeight="1">
      <c r="A38" s="29" t="s">
        <v>73</v>
      </c>
      <c r="B38" s="11">
        <v>200301024105</v>
      </c>
      <c r="C38" s="9" t="s">
        <v>78</v>
      </c>
      <c r="E38" s="9" t="s">
        <v>39</v>
      </c>
      <c r="F38" s="9">
        <v>12.5</v>
      </c>
      <c r="G38" s="9" t="s">
        <v>40</v>
      </c>
      <c r="H38" s="9">
        <v>15</v>
      </c>
      <c r="I38" s="9">
        <v>0</v>
      </c>
      <c r="J38" s="9" t="s">
        <v>77</v>
      </c>
      <c r="K38" s="9" t="s">
        <v>40</v>
      </c>
      <c r="L38" s="9">
        <v>15</v>
      </c>
      <c r="M38" s="9" t="s">
        <v>36</v>
      </c>
      <c r="N38" s="9">
        <v>10</v>
      </c>
      <c r="O38" s="19">
        <v>0</v>
      </c>
      <c r="P38" s="9">
        <v>0</v>
      </c>
      <c r="Q38" s="9" t="s">
        <v>77</v>
      </c>
      <c r="R38" s="19">
        <v>0</v>
      </c>
      <c r="S38" s="9">
        <v>0</v>
      </c>
      <c r="T38" s="9" t="s">
        <v>77</v>
      </c>
      <c r="U38" s="9" t="s">
        <v>36</v>
      </c>
      <c r="V38" s="9">
        <v>10</v>
      </c>
      <c r="W38" s="9"/>
      <c r="X38" s="9" t="s">
        <v>77</v>
      </c>
      <c r="Y38" s="9" t="s">
        <v>39</v>
      </c>
      <c r="Z38" s="9">
        <v>12.5</v>
      </c>
      <c r="AA38" s="9" t="s">
        <v>36</v>
      </c>
      <c r="AB38" s="9">
        <v>10</v>
      </c>
      <c r="AC38" s="9" t="s">
        <v>36</v>
      </c>
      <c r="AD38" s="9">
        <v>10</v>
      </c>
      <c r="AE38" s="9"/>
      <c r="AF38" s="9" t="s">
        <v>77</v>
      </c>
      <c r="AG38" s="9" t="s">
        <v>39</v>
      </c>
      <c r="AH38" s="9">
        <v>12.5</v>
      </c>
      <c r="AI38" s="9">
        <v>0</v>
      </c>
      <c r="AJ38" s="9" t="s">
        <v>77</v>
      </c>
      <c r="AK38" s="9">
        <v>0</v>
      </c>
      <c r="AL38" s="9" t="s">
        <v>77</v>
      </c>
      <c r="AM38" s="9" t="s">
        <v>36</v>
      </c>
      <c r="AN38" s="9">
        <v>10</v>
      </c>
      <c r="AO38" s="9" t="s">
        <v>39</v>
      </c>
      <c r="AP38" s="9">
        <v>12.5</v>
      </c>
      <c r="AQ38" s="9" t="s">
        <v>36</v>
      </c>
      <c r="AR38" s="9">
        <v>10</v>
      </c>
      <c r="AS38" s="9">
        <v>0</v>
      </c>
      <c r="AT38" s="9" t="s">
        <v>77</v>
      </c>
      <c r="AU38" s="9" t="s">
        <v>36</v>
      </c>
      <c r="AV38" s="9">
        <v>10</v>
      </c>
      <c r="AX38" s="10">
        <f t="shared" si="4"/>
        <v>150</v>
      </c>
      <c r="AY38" s="12">
        <f t="shared" si="5"/>
        <v>11.538461538461538</v>
      </c>
    </row>
    <row r="39" spans="1:51" ht="13.5" customHeight="1">
      <c r="A39" s="29" t="s">
        <v>74</v>
      </c>
      <c r="B39" s="11" t="s">
        <v>45</v>
      </c>
      <c r="C39" s="9" t="s">
        <v>78</v>
      </c>
      <c r="E39" s="9" t="s">
        <v>21</v>
      </c>
      <c r="F39" s="9">
        <v>20</v>
      </c>
      <c r="G39" s="9" t="s">
        <v>40</v>
      </c>
      <c r="H39" s="9">
        <v>15</v>
      </c>
      <c r="I39" s="9">
        <v>0</v>
      </c>
      <c r="J39" s="9" t="s">
        <v>77</v>
      </c>
      <c r="K39" s="9" t="s">
        <v>39</v>
      </c>
      <c r="L39" s="9">
        <v>12.5</v>
      </c>
      <c r="M39" s="9" t="s">
        <v>40</v>
      </c>
      <c r="N39" s="9">
        <v>15</v>
      </c>
      <c r="O39" s="19" t="s">
        <v>46</v>
      </c>
      <c r="P39" s="9" t="s">
        <v>21</v>
      </c>
      <c r="Q39" s="9">
        <v>20</v>
      </c>
      <c r="R39" s="19">
        <v>0</v>
      </c>
      <c r="S39" s="9">
        <v>0</v>
      </c>
      <c r="T39" s="9" t="s">
        <v>77</v>
      </c>
      <c r="U39" s="9" t="s">
        <v>36</v>
      </c>
      <c r="V39" s="9">
        <v>10</v>
      </c>
      <c r="W39" s="9"/>
      <c r="X39" s="9" t="s">
        <v>77</v>
      </c>
      <c r="Y39" s="9" t="s">
        <v>39</v>
      </c>
      <c r="Z39" s="9">
        <v>12.5</v>
      </c>
      <c r="AA39" s="9" t="s">
        <v>40</v>
      </c>
      <c r="AB39" s="9">
        <v>15</v>
      </c>
      <c r="AC39" s="9" t="s">
        <v>47</v>
      </c>
      <c r="AD39" s="9" t="s">
        <v>77</v>
      </c>
      <c r="AE39" s="9"/>
      <c r="AF39" s="9" t="s">
        <v>77</v>
      </c>
      <c r="AG39" s="9" t="s">
        <v>36</v>
      </c>
      <c r="AH39" s="9">
        <v>10</v>
      </c>
      <c r="AI39" s="9">
        <v>0</v>
      </c>
      <c r="AJ39" s="9" t="s">
        <v>77</v>
      </c>
      <c r="AK39" s="9">
        <v>0</v>
      </c>
      <c r="AL39" s="9" t="s">
        <v>77</v>
      </c>
      <c r="AM39" s="9" t="s">
        <v>36</v>
      </c>
      <c r="AN39" s="9">
        <v>10</v>
      </c>
      <c r="AO39" s="9" t="s">
        <v>39</v>
      </c>
      <c r="AP39" s="9">
        <v>12.5</v>
      </c>
      <c r="AQ39" s="9">
        <v>0</v>
      </c>
      <c r="AR39" s="9" t="s">
        <v>77</v>
      </c>
      <c r="AS39" s="9" t="s">
        <v>22</v>
      </c>
      <c r="AT39" s="9">
        <v>0</v>
      </c>
      <c r="AU39" s="9" t="s">
        <v>39</v>
      </c>
      <c r="AV39" s="9">
        <v>12.5</v>
      </c>
      <c r="AX39" s="10">
        <f t="shared" si="4"/>
        <v>165</v>
      </c>
      <c r="AY39" s="12">
        <f t="shared" si="5"/>
        <v>12.692307692307692</v>
      </c>
    </row>
    <row r="40" spans="1:51" ht="13.5" customHeight="1">
      <c r="A40" s="29" t="s">
        <v>62</v>
      </c>
      <c r="B40" s="11" t="s">
        <v>48</v>
      </c>
      <c r="C40" s="9" t="s">
        <v>76</v>
      </c>
      <c r="E40" s="9" t="s">
        <v>36</v>
      </c>
      <c r="F40" s="9">
        <v>10</v>
      </c>
      <c r="G40" s="9" t="s">
        <v>39</v>
      </c>
      <c r="H40" s="9">
        <v>12.5</v>
      </c>
      <c r="I40" s="9">
        <v>0</v>
      </c>
      <c r="J40" s="9" t="s">
        <v>77</v>
      </c>
      <c r="K40" s="9" t="s">
        <v>36</v>
      </c>
      <c r="L40" s="9">
        <v>10</v>
      </c>
      <c r="M40" s="9" t="s">
        <v>40</v>
      </c>
      <c r="N40" s="9">
        <v>15</v>
      </c>
      <c r="O40" s="19" t="s">
        <v>46</v>
      </c>
      <c r="P40" s="9" t="s">
        <v>21</v>
      </c>
      <c r="Q40" s="9">
        <v>20</v>
      </c>
      <c r="R40" s="19"/>
      <c r="S40" s="9">
        <v>0</v>
      </c>
      <c r="T40" s="9" t="s">
        <v>77</v>
      </c>
      <c r="U40" s="9" t="s">
        <v>39</v>
      </c>
      <c r="V40" s="9">
        <v>12.5</v>
      </c>
      <c r="W40" s="9"/>
      <c r="X40" s="9" t="s">
        <v>77</v>
      </c>
      <c r="Y40" s="9" t="s">
        <v>36</v>
      </c>
      <c r="Z40" s="9">
        <v>10</v>
      </c>
      <c r="AA40" s="9" t="s">
        <v>39</v>
      </c>
      <c r="AB40" s="9">
        <v>12.5</v>
      </c>
      <c r="AC40" s="9" t="s">
        <v>36</v>
      </c>
      <c r="AD40" s="9">
        <v>10</v>
      </c>
      <c r="AE40" s="9"/>
      <c r="AF40" s="9" t="s">
        <v>77</v>
      </c>
      <c r="AG40" s="9" t="s">
        <v>39</v>
      </c>
      <c r="AH40" s="9">
        <v>12.5</v>
      </c>
      <c r="AI40" s="9">
        <v>0</v>
      </c>
      <c r="AJ40" s="9" t="s">
        <v>77</v>
      </c>
      <c r="AK40" s="9">
        <v>0</v>
      </c>
      <c r="AL40" s="9" t="s">
        <v>77</v>
      </c>
      <c r="AM40" s="9" t="s">
        <v>36</v>
      </c>
      <c r="AN40" s="9">
        <v>10</v>
      </c>
      <c r="AO40" s="9" t="s">
        <v>39</v>
      </c>
      <c r="AP40" s="9">
        <v>12.5</v>
      </c>
      <c r="AQ40" s="9">
        <v>0</v>
      </c>
      <c r="AR40" s="9" t="s">
        <v>77</v>
      </c>
      <c r="AS40" s="9" t="s">
        <v>22</v>
      </c>
      <c r="AT40" s="9">
        <v>0</v>
      </c>
      <c r="AU40" s="9" t="s">
        <v>36</v>
      </c>
      <c r="AV40" s="9">
        <v>10</v>
      </c>
      <c r="AX40" s="10">
        <f t="shared" si="4"/>
        <v>157.5</v>
      </c>
      <c r="AY40" s="12">
        <f t="shared" si="5"/>
        <v>11.25</v>
      </c>
    </row>
  </sheetData>
  <sheetProtection selectLockedCells="1"/>
  <conditionalFormatting sqref="E5:M7 P5:P7 S5:AU7 AY14:AY40">
    <cfRule type="cellIs" dxfId="26" priority="118" operator="between">
      <formula>0.1</formula>
      <formula>$XFA$24</formula>
    </cfRule>
  </conditionalFormatting>
  <conditionalFormatting sqref="E5:M7 P5:P7 S5:AV7 AY14:AY40 AY6:AY7">
    <cfRule type="cellIs" dxfId="25" priority="119" operator="greaterThanOrEqual">
      <formula>$XFA$26</formula>
    </cfRule>
  </conditionalFormatting>
  <conditionalFormatting sqref="E14:AU40">
    <cfRule type="cellIs" dxfId="24" priority="1" operator="equal">
      <formula>$A$3</formula>
    </cfRule>
    <cfRule type="cellIs" dxfId="23" priority="2" operator="equal">
      <formula>$XFA$18</formula>
    </cfRule>
    <cfRule type="cellIs" dxfId="22" priority="3" operator="equal">
      <formula>$XFB$16</formula>
    </cfRule>
    <cfRule type="cellIs" dxfId="21" priority="19" operator="equal">
      <formula>$XFB$14</formula>
    </cfRule>
    <cfRule type="cellIs" dxfId="20" priority="112" operator="equal">
      <formula>$XFA$14</formula>
    </cfRule>
    <cfRule type="cellIs" dxfId="19" priority="113" operator="equal">
      <formula>$XFA$16</formula>
    </cfRule>
  </conditionalFormatting>
  <conditionalFormatting sqref="E40:AU40">
    <cfRule type="cellIs" dxfId="18" priority="4" operator="equal">
      <formula>$A$3</formula>
    </cfRule>
  </conditionalFormatting>
  <conditionalFormatting sqref="AX14:AX40">
    <cfRule type="cellIs" dxfId="17" priority="116" operator="greaterThanOrEqual">
      <formula>$XFA$22</formula>
    </cfRule>
    <cfRule type="cellIs" dxfId="16" priority="117" operator="between">
      <formula>1</formula>
      <formula>$XFA$20</formula>
    </cfRule>
  </conditionalFormatting>
  <dataValidations count="3">
    <dataValidation type="whole" allowBlank="1" showInputMessage="1" showErrorMessage="1" promptTitle="Ange ett tal mellan 0 och 340" sqref="XFA20 XFA22" xr:uid="{00000000-0002-0000-0000-000000000000}">
      <formula1>0</formula1>
      <formula2>340</formula2>
    </dataValidation>
    <dataValidation type="whole" allowBlank="1" showInputMessage="1" showErrorMessage="1" error="Ange ett tal mellan 0 och 20" promptTitle="Ange ett tal mellan 0 och 20" sqref="XFA26 XFA24" xr:uid="{00000000-0002-0000-0000-000001000000}">
      <formula1>0</formula1>
      <formula2>20</formula2>
    </dataValidation>
    <dataValidation type="list" allowBlank="1" showInputMessage="1" showErrorMessage="1" promptTitle="Välj ett betygssteg A - F" sqref="XFA11 XFA14:XFB14 Z2 X2 XFA9 XFA18 XFA16:XFB16" xr:uid="{00000000-0002-0000-0000-000002000000}">
      <formula1>$XFD$14:$XFD$19</formula1>
    </dataValidation>
  </dataValidations>
  <printOptions horizontalCentered="1" verticalCentered="1"/>
  <pageMargins left="0.19685039370078741" right="0.19685039370078741" top="0.39370078740157483" bottom="0.39370078740157483" header="0.39370078740157483" footer="0.19685039370078741"/>
  <pageSetup paperSize="9" orientation="landscape" useFirstPageNumber="1" r:id="rId1"/>
  <headerFooter>
    <oddFooter>&amp;L     &amp;G&amp;C&amp;"Arial,Normal"&amp;6&amp;K00-049En lösning från &amp;K0000FFwww.struktiv.se&amp;K00-049, fritt att användas enligt reglerna för Creative Commons,&amp;K000000 &amp;K0000FFwww.creativecommons.se&amp;K000000 &amp;K00-049(CC: BY – NC – SA), version A 2019-01-19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9"/>
  <sheetViews>
    <sheetView showGridLines="0" workbookViewId="0">
      <selection activeCell="E14" sqref="E14"/>
    </sheetView>
  </sheetViews>
  <sheetFormatPr defaultRowHeight="14.5"/>
  <cols>
    <col min="1" max="1" width="2.90625" style="5" customWidth="1"/>
    <col min="2" max="2" width="3.08984375" style="5" customWidth="1"/>
    <col min="3" max="3" width="74.453125" style="5" customWidth="1"/>
    <col min="4" max="7" width="9.08984375" style="5"/>
  </cols>
  <sheetData>
    <row r="1" spans="2:3" ht="20.149999999999999" customHeight="1"/>
    <row r="2" spans="2:3" ht="20">
      <c r="B2" s="38" t="s">
        <v>104</v>
      </c>
    </row>
    <row r="3" spans="2:3" ht="9.9" customHeight="1">
      <c r="B3" s="1"/>
    </row>
    <row r="4" spans="2:3" ht="20.5">
      <c r="B4" s="33" t="s">
        <v>97</v>
      </c>
      <c r="C4" s="33" t="s">
        <v>101</v>
      </c>
    </row>
    <row r="5" spans="2:3" ht="5.15" customHeight="1">
      <c r="B5" s="1"/>
    </row>
    <row r="6" spans="2:3" ht="20.5">
      <c r="B6" s="33" t="s">
        <v>98</v>
      </c>
      <c r="C6" s="35" t="s">
        <v>117</v>
      </c>
    </row>
    <row r="7" spans="2:3" ht="5.15" customHeight="1">
      <c r="B7" s="1"/>
    </row>
    <row r="8" spans="2:3" ht="30.5">
      <c r="B8" s="33" t="s">
        <v>99</v>
      </c>
      <c r="C8" s="33" t="s">
        <v>102</v>
      </c>
    </row>
    <row r="9" spans="2:3" ht="5.15" customHeight="1">
      <c r="B9" s="1"/>
    </row>
    <row r="10" spans="2:3" ht="20.5">
      <c r="B10" s="33" t="s">
        <v>109</v>
      </c>
      <c r="C10" s="33" t="s">
        <v>103</v>
      </c>
    </row>
    <row r="11" spans="2:3" ht="5.15" customHeight="1">
      <c r="B11" s="1"/>
    </row>
    <row r="12" spans="2:3" ht="30.5">
      <c r="B12" s="33" t="s">
        <v>124</v>
      </c>
      <c r="C12" s="33" t="s">
        <v>118</v>
      </c>
    </row>
    <row r="13" spans="2:3" ht="5.15" customHeight="1">
      <c r="B13" s="1"/>
    </row>
    <row r="14" spans="2:3" ht="30.5">
      <c r="B14" s="33" t="s">
        <v>100</v>
      </c>
      <c r="C14" s="33" t="s">
        <v>116</v>
      </c>
    </row>
    <row r="15" spans="2:3" ht="5.15" customHeight="1">
      <c r="B15" s="1"/>
    </row>
    <row r="16" spans="2:3" ht="20.5">
      <c r="B16" s="33" t="s">
        <v>113</v>
      </c>
      <c r="C16" s="33" t="s">
        <v>125</v>
      </c>
    </row>
    <row r="17" spans="2:3" ht="5.15" customHeight="1">
      <c r="B17" s="1"/>
    </row>
    <row r="18" spans="2:3">
      <c r="B18" s="33"/>
      <c r="C18" s="33"/>
    </row>
    <row r="19" spans="2:3" ht="20">
      <c r="B19" s="38" t="s">
        <v>105</v>
      </c>
    </row>
    <row r="20" spans="2:3" ht="5.15" customHeight="1">
      <c r="B20" s="1"/>
    </row>
    <row r="21" spans="2:3" ht="20">
      <c r="B21" s="33" t="s">
        <v>106</v>
      </c>
      <c r="C21" s="33" t="s">
        <v>114</v>
      </c>
    </row>
    <row r="22" spans="2:3" ht="5.15" customHeight="1">
      <c r="B22" s="1"/>
    </row>
    <row r="23" spans="2:3">
      <c r="B23" s="33" t="s">
        <v>107</v>
      </c>
      <c r="C23" s="33" t="s">
        <v>115</v>
      </c>
    </row>
    <row r="24" spans="2:3" ht="5.15" customHeight="1">
      <c r="B24" s="1"/>
    </row>
    <row r="25" spans="2:3" ht="20">
      <c r="B25" s="33" t="s">
        <v>108</v>
      </c>
      <c r="C25" s="33" t="s">
        <v>111</v>
      </c>
    </row>
    <row r="26" spans="2:3" ht="5.15" customHeight="1"/>
    <row r="27" spans="2:3" ht="20">
      <c r="B27" s="33" t="s">
        <v>109</v>
      </c>
      <c r="C27" s="33" t="s">
        <v>112</v>
      </c>
    </row>
    <row r="28" spans="2:3" ht="5.15" customHeight="1"/>
    <row r="29" spans="2:3">
      <c r="B29" s="33" t="s">
        <v>110</v>
      </c>
      <c r="C29" s="33"/>
    </row>
  </sheetData>
  <hyperlinks>
    <hyperlink ref="C6" r:id="rId1" display="https://pdftables.com/" xr:uid="{00000000-0004-0000-0100-000000000000}"/>
  </hyperlinks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34"/>
  <sheetViews>
    <sheetView zoomScaleNormal="100" workbookViewId="0">
      <selection activeCell="AC23" sqref="AC23"/>
    </sheetView>
  </sheetViews>
  <sheetFormatPr defaultRowHeight="14.5"/>
  <cols>
    <col min="1" max="1" width="9" style="5" customWidth="1"/>
    <col min="2" max="2" width="3.453125" style="1" customWidth="1"/>
    <col min="3" max="25" width="4" style="1" customWidth="1"/>
    <col min="26" max="26" width="5.453125" style="1" customWidth="1"/>
  </cols>
  <sheetData>
    <row r="1" spans="1:26" ht="14.25" customHeight="1">
      <c r="A1" s="53" t="s">
        <v>0</v>
      </c>
      <c r="B1" s="53"/>
      <c r="C1" s="53"/>
      <c r="D1" s="53"/>
    </row>
    <row r="2" spans="1:26" s="7" customFormat="1" ht="21.5">
      <c r="A2" s="5" t="s">
        <v>1</v>
      </c>
      <c r="B2" s="1" t="s">
        <v>23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127</v>
      </c>
      <c r="I2" s="2" t="s">
        <v>128</v>
      </c>
      <c r="J2" s="2" t="s">
        <v>34</v>
      </c>
      <c r="K2" s="2" t="s">
        <v>35</v>
      </c>
      <c r="L2" s="2" t="s">
        <v>7</v>
      </c>
      <c r="M2" s="2" t="s">
        <v>8</v>
      </c>
      <c r="N2" s="2" t="s">
        <v>9</v>
      </c>
      <c r="O2" s="2" t="s">
        <v>10</v>
      </c>
      <c r="P2" s="2" t="s">
        <v>11</v>
      </c>
      <c r="Q2" s="2" t="s">
        <v>12</v>
      </c>
      <c r="R2" s="2" t="s">
        <v>13</v>
      </c>
      <c r="S2" s="2" t="s">
        <v>14</v>
      </c>
      <c r="T2" s="2" t="s">
        <v>15</v>
      </c>
      <c r="U2" s="2" t="s">
        <v>16</v>
      </c>
      <c r="V2" s="2" t="s">
        <v>17</v>
      </c>
      <c r="W2" s="2" t="s">
        <v>18</v>
      </c>
      <c r="X2" s="2" t="s">
        <v>19</v>
      </c>
      <c r="Y2" s="2" t="s">
        <v>20</v>
      </c>
      <c r="Z2" s="2" t="s">
        <v>130</v>
      </c>
    </row>
    <row r="3" spans="1:26" s="4" customFormat="1" ht="15" customHeight="1">
      <c r="A3" s="34" t="str">
        <f>betygsdata!A3</f>
        <v>klistra in här</v>
      </c>
      <c r="B3" s="3">
        <f>betygsdata!B3</f>
        <v>0</v>
      </c>
      <c r="C3" s="6">
        <f>IF(betygsdata!C3=2,0,IF(betygsdata!C3=3,"asg",betygsdata!C3))</f>
        <v>0</v>
      </c>
      <c r="D3" s="6">
        <f>IF(betygsdata!D3=2,0,IF(betygsdata!D3=3,"asg",betygsdata!D3))</f>
        <v>0</v>
      </c>
      <c r="E3" s="6">
        <f>IF(betygsdata!E3=2,0,IF(betygsdata!E3=3,"asg",betygsdata!E3))</f>
        <v>0</v>
      </c>
      <c r="F3" s="6">
        <f>IF(betygsdata!F3=2,0,IF(betygsdata!F3=3,"asg",betygsdata!F3))</f>
        <v>0</v>
      </c>
      <c r="G3" s="6">
        <f>IF(betygsdata!G3=2,0,IF(betygsdata!G3=3,"asg",betygsdata!G3))</f>
        <v>0</v>
      </c>
      <c r="H3" s="6">
        <f>IF(betygsdata!J3=2,0,IF(betygsdata!J3=3,"asg",betygsdata!J3))</f>
        <v>0</v>
      </c>
      <c r="I3" s="6">
        <f>IF(betygsdata!K3=2,0,IF(betygsdata!K3=3,"asg",betygsdata!K3))</f>
        <v>0</v>
      </c>
      <c r="J3" s="6">
        <f>IF(betygsdata!L3=2,0,IF(betygsdata!L3=3,"asg",betygsdata!L3))</f>
        <v>0</v>
      </c>
      <c r="K3" s="6">
        <f>IF(betygsdata!M3=2,0,IF(betygsdata!M3=3,"asg",betygsdata!M3))</f>
        <v>0</v>
      </c>
      <c r="L3" s="6">
        <f>IF(betygsdata!N3=2,0,IF(betygsdata!N3=3,"asg",betygsdata!N3))</f>
        <v>0</v>
      </c>
      <c r="M3" s="6">
        <f>IF(betygsdata!O3=2,0,IF(betygsdata!O3=3,"asg",betygsdata!O3))</f>
        <v>0</v>
      </c>
      <c r="N3" s="6">
        <f>IF(betygsdata!P3=2,0,IF(betygsdata!P3=3,"asg",betygsdata!P3))</f>
        <v>0</v>
      </c>
      <c r="O3" s="6">
        <f>IF(betygsdata!Q3=2,0,IF(betygsdata!Q3=3,"asg",betygsdata!Q3))</f>
        <v>0</v>
      </c>
      <c r="P3" s="6">
        <f>IF(betygsdata!R3=2,0,IF(betygsdata!R3=3,"asg",betygsdata!R3))</f>
        <v>0</v>
      </c>
      <c r="Q3" s="6">
        <f>IF(betygsdata!S3=2,0,IF(betygsdata!S3=3,"asg",betygsdata!S3))</f>
        <v>0</v>
      </c>
      <c r="R3" s="6">
        <f>IF(betygsdata!T3=2,0,IF(betygsdata!T3=3,"asg",betygsdata!T3))</f>
        <v>0</v>
      </c>
      <c r="S3" s="6">
        <f>IF(betygsdata!U3=2,0,IF(betygsdata!U3=3,"asg",betygsdata!U3))</f>
        <v>0</v>
      </c>
      <c r="T3" s="6">
        <f>IF(betygsdata!V3=2,0,IF(betygsdata!V3=3,"asg",betygsdata!V3))</f>
        <v>0</v>
      </c>
      <c r="U3" s="6">
        <f>IF(betygsdata!W3=2,0,IF(betygsdata!W3=3,"asg",betygsdata!W3))</f>
        <v>0</v>
      </c>
      <c r="V3" s="6">
        <f>IF(betygsdata!X3=2,0,IF(betygsdata!X3=3,"asg",betygsdata!X3))</f>
        <v>0</v>
      </c>
      <c r="W3" s="6">
        <f>IF(betygsdata!Y3=2,0,IF(betygsdata!Y3=3,"asg",betygsdata!Y3))</f>
        <v>0</v>
      </c>
      <c r="X3" s="6">
        <f>IF(betygsdata!Z3=2,0,IF(betygsdata!Z3=3,"asg",betygsdata!Z3))</f>
        <v>0</v>
      </c>
      <c r="Y3" s="6">
        <f>IF(betygsdata!AB3=2,0,IF(betygsdata!AB3=3,"asg",betygsdata!AB3))</f>
        <v>0</v>
      </c>
      <c r="Z3" s="6">
        <f>betygsdata!AD3</f>
        <v>0</v>
      </c>
    </row>
    <row r="4" spans="1:26" s="4" customFormat="1" ht="15" customHeight="1">
      <c r="A4" s="37">
        <f>betygsdata!A4</f>
        <v>0</v>
      </c>
      <c r="B4" s="3">
        <f>betygsdata!B4</f>
        <v>0</v>
      </c>
      <c r="C4" s="6">
        <f>IF(betygsdata!C4=2,0,IF(betygsdata!C4=3,"asg",betygsdata!C4))</f>
        <v>0</v>
      </c>
      <c r="D4" s="6">
        <f>IF(betygsdata!D4=2,0,IF(betygsdata!D4=3,"asg",betygsdata!D4))</f>
        <v>0</v>
      </c>
      <c r="E4" s="6">
        <f>IF(betygsdata!E4=2,0,IF(betygsdata!E4=3,"asg",betygsdata!E4))</f>
        <v>0</v>
      </c>
      <c r="F4" s="6">
        <f>IF(betygsdata!F4=2,0,IF(betygsdata!F4=3,"asg",betygsdata!F4))</f>
        <v>0</v>
      </c>
      <c r="G4" s="6">
        <f>IF(betygsdata!G4=2,0,IF(betygsdata!G4=3,"asg",betygsdata!G4))</f>
        <v>0</v>
      </c>
      <c r="H4" s="6">
        <f>IF(betygsdata!J4=2,0,IF(betygsdata!J4=3,"asg",betygsdata!J4))</f>
        <v>0</v>
      </c>
      <c r="I4" s="6">
        <f>IF(betygsdata!K4=2,0,IF(betygsdata!K4=3,"asg",betygsdata!K4))</f>
        <v>0</v>
      </c>
      <c r="J4" s="6">
        <f>IF(betygsdata!L4=2,0,IF(betygsdata!L4=3,"asg",betygsdata!L4))</f>
        <v>0</v>
      </c>
      <c r="K4" s="6">
        <f>IF(betygsdata!M4=2,0,IF(betygsdata!M4=3,"asg",betygsdata!M4))</f>
        <v>0</v>
      </c>
      <c r="L4" s="6">
        <f>IF(betygsdata!N4=2,0,IF(betygsdata!N4=3,"asg",betygsdata!N4))</f>
        <v>0</v>
      </c>
      <c r="M4" s="6">
        <f>IF(betygsdata!O4=2,0,IF(betygsdata!O4=3,"asg",betygsdata!O4))</f>
        <v>0</v>
      </c>
      <c r="N4" s="6">
        <f>IF(betygsdata!P4=2,0,IF(betygsdata!P4=3,"asg",betygsdata!P4))</f>
        <v>0</v>
      </c>
      <c r="O4" s="6">
        <f>IF(betygsdata!Q4=2,0,IF(betygsdata!Q4=3,"asg",betygsdata!Q4))</f>
        <v>0</v>
      </c>
      <c r="P4" s="6">
        <f>IF(betygsdata!R4=2,0,IF(betygsdata!R4=3,"asg",betygsdata!R4))</f>
        <v>0</v>
      </c>
      <c r="Q4" s="6">
        <f>IF(betygsdata!S4=2,0,IF(betygsdata!S4=3,"asg",betygsdata!S4))</f>
        <v>0</v>
      </c>
      <c r="R4" s="6">
        <f>IF(betygsdata!T4=2,0,IF(betygsdata!T4=3,"asg",betygsdata!T4))</f>
        <v>0</v>
      </c>
      <c r="S4" s="6">
        <f>IF(betygsdata!U4=2,0,IF(betygsdata!U4=3,"asg",betygsdata!U4))</f>
        <v>0</v>
      </c>
      <c r="T4" s="6">
        <f>IF(betygsdata!V4=2,0,IF(betygsdata!V4=3,"asg",betygsdata!V4))</f>
        <v>0</v>
      </c>
      <c r="U4" s="6">
        <f>IF(betygsdata!W4=2,0,IF(betygsdata!W4=3,"asg",betygsdata!W4))</f>
        <v>0</v>
      </c>
      <c r="V4" s="6">
        <f>IF(betygsdata!X4=2,0,IF(betygsdata!X4=3,"asg",betygsdata!X4))</f>
        <v>0</v>
      </c>
      <c r="W4" s="6">
        <f>IF(betygsdata!Y4=2,0,IF(betygsdata!Y4=3,"asg",betygsdata!Y4))</f>
        <v>0</v>
      </c>
      <c r="X4" s="6">
        <f>IF(betygsdata!Z4=2,0,IF(betygsdata!Z4=3,"asg",betygsdata!Z4))</f>
        <v>0</v>
      </c>
      <c r="Y4" s="6">
        <f>IF(betygsdata!AB4=2,0,IF(betygsdata!AB4=3,"asg",betygsdata!AB4))</f>
        <v>0</v>
      </c>
      <c r="Z4" s="6">
        <f>betygsdata!AD4</f>
        <v>0</v>
      </c>
    </row>
    <row r="5" spans="1:26" s="4" customFormat="1" ht="15" customHeight="1">
      <c r="A5" s="37">
        <f>betygsdata!A5</f>
        <v>0</v>
      </c>
      <c r="B5" s="3">
        <f>betygsdata!B5</f>
        <v>0</v>
      </c>
      <c r="C5" s="6">
        <f>IF(betygsdata!C5=2,0,IF(betygsdata!C5=3,"asg",betygsdata!C5))</f>
        <v>0</v>
      </c>
      <c r="D5" s="6">
        <f>IF(betygsdata!D5=2,0,IF(betygsdata!D5=3,"asg",betygsdata!D5))</f>
        <v>0</v>
      </c>
      <c r="E5" s="6">
        <f>IF(betygsdata!E5=2,0,IF(betygsdata!E5=3,"asg",betygsdata!E5))</f>
        <v>0</v>
      </c>
      <c r="F5" s="6">
        <f>IF(betygsdata!F5=2,0,IF(betygsdata!F5=3,"asg",betygsdata!F5))</f>
        <v>0</v>
      </c>
      <c r="G5" s="6">
        <f>IF(betygsdata!G5=2,0,IF(betygsdata!G5=3,"asg",betygsdata!G5))</f>
        <v>0</v>
      </c>
      <c r="H5" s="6">
        <f>IF(betygsdata!J5=2,0,IF(betygsdata!J5=3,"asg",betygsdata!J5))</f>
        <v>0</v>
      </c>
      <c r="I5" s="6">
        <f>IF(betygsdata!K5=2,0,IF(betygsdata!K5=3,"asg",betygsdata!K5))</f>
        <v>0</v>
      </c>
      <c r="J5" s="6">
        <f>IF(betygsdata!L5=2,0,IF(betygsdata!L5=3,"asg",betygsdata!L5))</f>
        <v>0</v>
      </c>
      <c r="K5" s="6">
        <f>IF(betygsdata!M5=2,0,IF(betygsdata!M5=3,"asg",betygsdata!M5))</f>
        <v>0</v>
      </c>
      <c r="L5" s="6">
        <f>IF(betygsdata!N5=2,0,IF(betygsdata!N5=3,"asg",betygsdata!N5))</f>
        <v>0</v>
      </c>
      <c r="M5" s="6">
        <f>IF(betygsdata!O5=2,0,IF(betygsdata!O5=3,"asg",betygsdata!O5))</f>
        <v>0</v>
      </c>
      <c r="N5" s="6">
        <f>IF(betygsdata!P5=2,0,IF(betygsdata!P5=3,"asg",betygsdata!P5))</f>
        <v>0</v>
      </c>
      <c r="O5" s="6">
        <f>IF(betygsdata!Q5=2,0,IF(betygsdata!Q5=3,"asg",betygsdata!Q5))</f>
        <v>0</v>
      </c>
      <c r="P5" s="6">
        <f>IF(betygsdata!R5=2,0,IF(betygsdata!R5=3,"asg",betygsdata!R5))</f>
        <v>0</v>
      </c>
      <c r="Q5" s="6">
        <f>IF(betygsdata!S5=2,0,IF(betygsdata!S5=3,"asg",betygsdata!S5))</f>
        <v>0</v>
      </c>
      <c r="R5" s="6">
        <f>IF(betygsdata!T5=2,0,IF(betygsdata!T5=3,"asg",betygsdata!T5))</f>
        <v>0</v>
      </c>
      <c r="S5" s="6">
        <f>IF(betygsdata!U5=2,0,IF(betygsdata!U5=3,"asg",betygsdata!U5))</f>
        <v>0</v>
      </c>
      <c r="T5" s="6">
        <f>IF(betygsdata!V5=2,0,IF(betygsdata!V5=3,"asg",betygsdata!V5))</f>
        <v>0</v>
      </c>
      <c r="U5" s="6">
        <f>IF(betygsdata!W5=2,0,IF(betygsdata!W5=3,"asg",betygsdata!W5))</f>
        <v>0</v>
      </c>
      <c r="V5" s="6">
        <f>IF(betygsdata!X5=2,0,IF(betygsdata!X5=3,"asg",betygsdata!X5))</f>
        <v>0</v>
      </c>
      <c r="W5" s="6">
        <f>IF(betygsdata!Y5=2,0,IF(betygsdata!Y5=3,"asg",betygsdata!Y5))</f>
        <v>0</v>
      </c>
      <c r="X5" s="6">
        <f>IF(betygsdata!Z5=2,0,IF(betygsdata!Z5=3,"asg",betygsdata!Z5))</f>
        <v>0</v>
      </c>
      <c r="Y5" s="6">
        <f>IF(betygsdata!AB5=2,0,IF(betygsdata!AB5=3,"asg",betygsdata!AB5))</f>
        <v>0</v>
      </c>
      <c r="Z5" s="6">
        <f>betygsdata!AD5</f>
        <v>0</v>
      </c>
    </row>
    <row r="6" spans="1:26" s="4" customFormat="1" ht="15" customHeight="1">
      <c r="A6" s="37">
        <f>betygsdata!A6</f>
        <v>0</v>
      </c>
      <c r="B6" s="3">
        <f>betygsdata!B6</f>
        <v>0</v>
      </c>
      <c r="C6" s="6">
        <f>IF(betygsdata!C6=2,0,IF(betygsdata!C6=3,"asg",betygsdata!C6))</f>
        <v>0</v>
      </c>
      <c r="D6" s="6">
        <f>IF(betygsdata!D6=2,0,IF(betygsdata!D6=3,"asg",betygsdata!D6))</f>
        <v>0</v>
      </c>
      <c r="E6" s="6">
        <f>IF(betygsdata!E6=2,0,IF(betygsdata!E6=3,"asg",betygsdata!E6))</f>
        <v>0</v>
      </c>
      <c r="F6" s="6">
        <f>IF(betygsdata!F6=2,0,IF(betygsdata!F6=3,"asg",betygsdata!F6))</f>
        <v>0</v>
      </c>
      <c r="G6" s="6">
        <f>IF(betygsdata!G6=2,0,IF(betygsdata!G6=3,"asg",betygsdata!G6))</f>
        <v>0</v>
      </c>
      <c r="H6" s="6">
        <f>IF(betygsdata!J6=2,0,IF(betygsdata!J6=3,"asg",betygsdata!J6))</f>
        <v>0</v>
      </c>
      <c r="I6" s="6">
        <f>IF(betygsdata!K6=2,0,IF(betygsdata!K6=3,"asg",betygsdata!K6))</f>
        <v>0</v>
      </c>
      <c r="J6" s="6">
        <f>IF(betygsdata!L6=2,0,IF(betygsdata!L6=3,"asg",betygsdata!L6))</f>
        <v>0</v>
      </c>
      <c r="K6" s="6">
        <f>IF(betygsdata!M6=2,0,IF(betygsdata!M6=3,"asg",betygsdata!M6))</f>
        <v>0</v>
      </c>
      <c r="L6" s="6">
        <f>IF(betygsdata!N6=2,0,IF(betygsdata!N6=3,"asg",betygsdata!N6))</f>
        <v>0</v>
      </c>
      <c r="M6" s="6">
        <f>IF(betygsdata!O6=2,0,IF(betygsdata!O6=3,"asg",betygsdata!O6))</f>
        <v>0</v>
      </c>
      <c r="N6" s="6">
        <f>IF(betygsdata!P6=2,0,IF(betygsdata!P6=3,"asg",betygsdata!P6))</f>
        <v>0</v>
      </c>
      <c r="O6" s="6">
        <f>IF(betygsdata!Q6=2,0,IF(betygsdata!Q6=3,"asg",betygsdata!Q6))</f>
        <v>0</v>
      </c>
      <c r="P6" s="6">
        <f>IF(betygsdata!R6=2,0,IF(betygsdata!R6=3,"asg",betygsdata!R6))</f>
        <v>0</v>
      </c>
      <c r="Q6" s="6">
        <f>IF(betygsdata!S6=2,0,IF(betygsdata!S6=3,"asg",betygsdata!S6))</f>
        <v>0</v>
      </c>
      <c r="R6" s="6">
        <f>IF(betygsdata!T6=2,0,IF(betygsdata!T6=3,"asg",betygsdata!T6))</f>
        <v>0</v>
      </c>
      <c r="S6" s="6">
        <f>IF(betygsdata!U6=2,0,IF(betygsdata!U6=3,"asg",betygsdata!U6))</f>
        <v>0</v>
      </c>
      <c r="T6" s="6">
        <f>IF(betygsdata!V6=2,0,IF(betygsdata!V6=3,"asg",betygsdata!V6))</f>
        <v>0</v>
      </c>
      <c r="U6" s="6">
        <f>IF(betygsdata!W6=2,0,IF(betygsdata!W6=3,"asg",betygsdata!W6))</f>
        <v>0</v>
      </c>
      <c r="V6" s="6">
        <f>IF(betygsdata!X6=2,0,IF(betygsdata!X6=3,"asg",betygsdata!X6))</f>
        <v>0</v>
      </c>
      <c r="W6" s="6">
        <f>IF(betygsdata!Y6=2,0,IF(betygsdata!Y6=3,"asg",betygsdata!Y6))</f>
        <v>0</v>
      </c>
      <c r="X6" s="6">
        <f>IF(betygsdata!Z6=2,0,IF(betygsdata!Z6=3,"asg",betygsdata!Z6))</f>
        <v>0</v>
      </c>
      <c r="Y6" s="6">
        <f>IF(betygsdata!AB6=2,0,IF(betygsdata!AB6=3,"asg",betygsdata!AB6))</f>
        <v>0</v>
      </c>
      <c r="Z6" s="6">
        <f>betygsdata!AD6</f>
        <v>0</v>
      </c>
    </row>
    <row r="7" spans="1:26" s="4" customFormat="1" ht="15" customHeight="1">
      <c r="A7" s="37">
        <f>betygsdata!A7</f>
        <v>0</v>
      </c>
      <c r="B7" s="3">
        <f>betygsdata!B7</f>
        <v>0</v>
      </c>
      <c r="C7" s="6">
        <f>IF(betygsdata!C7=2,0,IF(betygsdata!C7=3,"asg",betygsdata!C7))</f>
        <v>0</v>
      </c>
      <c r="D7" s="6">
        <f>IF(betygsdata!D7=2,0,IF(betygsdata!D7=3,"asg",betygsdata!D7))</f>
        <v>0</v>
      </c>
      <c r="E7" s="6">
        <f>IF(betygsdata!E7=2,0,IF(betygsdata!E7=3,"asg",betygsdata!E7))</f>
        <v>0</v>
      </c>
      <c r="F7" s="6">
        <f>IF(betygsdata!F7=2,0,IF(betygsdata!F7=3,"asg",betygsdata!F7))</f>
        <v>0</v>
      </c>
      <c r="G7" s="6">
        <f>IF(betygsdata!G7=2,0,IF(betygsdata!G7=3,"asg",betygsdata!G7))</f>
        <v>0</v>
      </c>
      <c r="H7" s="6">
        <f>IF(betygsdata!J7=2,0,IF(betygsdata!J7=3,"asg",betygsdata!J7))</f>
        <v>0</v>
      </c>
      <c r="I7" s="6">
        <f>IF(betygsdata!K7=2,0,IF(betygsdata!K7=3,"asg",betygsdata!K7))</f>
        <v>0</v>
      </c>
      <c r="J7" s="6">
        <f>IF(betygsdata!L7=2,0,IF(betygsdata!L7=3,"asg",betygsdata!L7))</f>
        <v>0</v>
      </c>
      <c r="K7" s="6">
        <f>IF(betygsdata!M7=2,0,IF(betygsdata!M7=3,"asg",betygsdata!M7))</f>
        <v>0</v>
      </c>
      <c r="L7" s="6">
        <f>IF(betygsdata!N7=2,0,IF(betygsdata!N7=3,"asg",betygsdata!N7))</f>
        <v>0</v>
      </c>
      <c r="M7" s="6">
        <f>IF(betygsdata!O7=2,0,IF(betygsdata!O7=3,"asg",betygsdata!O7))</f>
        <v>0</v>
      </c>
      <c r="N7" s="6">
        <f>IF(betygsdata!P7=2,0,IF(betygsdata!P7=3,"asg",betygsdata!P7))</f>
        <v>0</v>
      </c>
      <c r="O7" s="6">
        <f>IF(betygsdata!Q7=2,0,IF(betygsdata!Q7=3,"asg",betygsdata!Q7))</f>
        <v>0</v>
      </c>
      <c r="P7" s="6">
        <f>IF(betygsdata!R7=2,0,IF(betygsdata!R7=3,"asg",betygsdata!R7))</f>
        <v>0</v>
      </c>
      <c r="Q7" s="6">
        <f>IF(betygsdata!S7=2,0,IF(betygsdata!S7=3,"asg",betygsdata!S7))</f>
        <v>0</v>
      </c>
      <c r="R7" s="6">
        <f>IF(betygsdata!T7=2,0,IF(betygsdata!T7=3,"asg",betygsdata!T7))</f>
        <v>0</v>
      </c>
      <c r="S7" s="6">
        <f>IF(betygsdata!U7=2,0,IF(betygsdata!U7=3,"asg",betygsdata!U7))</f>
        <v>0</v>
      </c>
      <c r="T7" s="6">
        <f>IF(betygsdata!V7=2,0,IF(betygsdata!V7=3,"asg",betygsdata!V7))</f>
        <v>0</v>
      </c>
      <c r="U7" s="6">
        <f>IF(betygsdata!W7=2,0,IF(betygsdata!W7=3,"asg",betygsdata!W7))</f>
        <v>0</v>
      </c>
      <c r="V7" s="6">
        <f>IF(betygsdata!X7=2,0,IF(betygsdata!X7=3,"asg",betygsdata!X7))</f>
        <v>0</v>
      </c>
      <c r="W7" s="6">
        <f>IF(betygsdata!Y7=2,0,IF(betygsdata!Y7=3,"asg",betygsdata!Y7))</f>
        <v>0</v>
      </c>
      <c r="X7" s="6">
        <f>IF(betygsdata!Z7=2,0,IF(betygsdata!Z7=3,"asg",betygsdata!Z7))</f>
        <v>0</v>
      </c>
      <c r="Y7" s="6">
        <f>IF(betygsdata!AB7=2,0,IF(betygsdata!AB7=3,"asg",betygsdata!AB7))</f>
        <v>0</v>
      </c>
      <c r="Z7" s="6">
        <f>betygsdata!AD7</f>
        <v>0</v>
      </c>
    </row>
    <row r="8" spans="1:26" s="4" customFormat="1" ht="15" customHeight="1">
      <c r="A8" s="37">
        <f>betygsdata!A8</f>
        <v>0</v>
      </c>
      <c r="B8" s="3">
        <f>betygsdata!B8</f>
        <v>0</v>
      </c>
      <c r="C8" s="6">
        <f>IF(betygsdata!C8=2,0,IF(betygsdata!C8=3,"asg",betygsdata!C8))</f>
        <v>0</v>
      </c>
      <c r="D8" s="6">
        <f>IF(betygsdata!D8=2,0,IF(betygsdata!D8=3,"asg",betygsdata!D8))</f>
        <v>0</v>
      </c>
      <c r="E8" s="6">
        <f>IF(betygsdata!E8=2,0,IF(betygsdata!E8=3,"asg",betygsdata!E8))</f>
        <v>0</v>
      </c>
      <c r="F8" s="6">
        <f>IF(betygsdata!F8=2,0,IF(betygsdata!F8=3,"asg",betygsdata!F8))</f>
        <v>0</v>
      </c>
      <c r="G8" s="6">
        <f>IF(betygsdata!G8=2,0,IF(betygsdata!G8=3,"asg",betygsdata!G8))</f>
        <v>0</v>
      </c>
      <c r="H8" s="6">
        <f>IF(betygsdata!J8=2,0,IF(betygsdata!J8=3,"asg",betygsdata!J8))</f>
        <v>0</v>
      </c>
      <c r="I8" s="6">
        <f>IF(betygsdata!K8=2,0,IF(betygsdata!K8=3,"asg",betygsdata!K8))</f>
        <v>0</v>
      </c>
      <c r="J8" s="6">
        <f>IF(betygsdata!L8=2,0,IF(betygsdata!L8=3,"asg",betygsdata!L8))</f>
        <v>0</v>
      </c>
      <c r="K8" s="6">
        <f>IF(betygsdata!M8=2,0,IF(betygsdata!M8=3,"asg",betygsdata!M8))</f>
        <v>0</v>
      </c>
      <c r="L8" s="6">
        <f>IF(betygsdata!N8=2,0,IF(betygsdata!N8=3,"asg",betygsdata!N8))</f>
        <v>0</v>
      </c>
      <c r="M8" s="6">
        <f>IF(betygsdata!O8=2,0,IF(betygsdata!O8=3,"asg",betygsdata!O8))</f>
        <v>0</v>
      </c>
      <c r="N8" s="6">
        <f>IF(betygsdata!P8=2,0,IF(betygsdata!P8=3,"asg",betygsdata!P8))</f>
        <v>0</v>
      </c>
      <c r="O8" s="6">
        <f>IF(betygsdata!Q8=2,0,IF(betygsdata!Q8=3,"asg",betygsdata!Q8))</f>
        <v>0</v>
      </c>
      <c r="P8" s="6">
        <f>IF(betygsdata!R8=2,0,IF(betygsdata!R8=3,"asg",betygsdata!R8))</f>
        <v>0</v>
      </c>
      <c r="Q8" s="6">
        <f>IF(betygsdata!S8=2,0,IF(betygsdata!S8=3,"asg",betygsdata!S8))</f>
        <v>0</v>
      </c>
      <c r="R8" s="6">
        <f>IF(betygsdata!T8=2,0,IF(betygsdata!T8=3,"asg",betygsdata!T8))</f>
        <v>0</v>
      </c>
      <c r="S8" s="6">
        <f>IF(betygsdata!U8=2,0,IF(betygsdata!U8=3,"asg",betygsdata!U8))</f>
        <v>0</v>
      </c>
      <c r="T8" s="6">
        <f>IF(betygsdata!V8=2,0,IF(betygsdata!V8=3,"asg",betygsdata!V8))</f>
        <v>0</v>
      </c>
      <c r="U8" s="6">
        <f>IF(betygsdata!W8=2,0,IF(betygsdata!W8=3,"asg",betygsdata!W8))</f>
        <v>0</v>
      </c>
      <c r="V8" s="6">
        <f>IF(betygsdata!X8=2,0,IF(betygsdata!X8=3,"asg",betygsdata!X8))</f>
        <v>0</v>
      </c>
      <c r="W8" s="6">
        <f>IF(betygsdata!Y8=2,0,IF(betygsdata!Y8=3,"asg",betygsdata!Y8))</f>
        <v>0</v>
      </c>
      <c r="X8" s="6">
        <f>IF(betygsdata!Z8=2,0,IF(betygsdata!Z8=3,"asg",betygsdata!Z8))</f>
        <v>0</v>
      </c>
      <c r="Y8" s="6">
        <f>IF(betygsdata!AB8=2,0,IF(betygsdata!AB8=3,"asg",betygsdata!AB8))</f>
        <v>0</v>
      </c>
      <c r="Z8" s="6">
        <f>betygsdata!AD8</f>
        <v>0</v>
      </c>
    </row>
    <row r="9" spans="1:26" s="4" customFormat="1" ht="15" customHeight="1">
      <c r="A9" s="37">
        <f>betygsdata!A9</f>
        <v>0</v>
      </c>
      <c r="B9" s="3">
        <f>betygsdata!B9</f>
        <v>0</v>
      </c>
      <c r="C9" s="6">
        <f>IF(betygsdata!C9=2,0,IF(betygsdata!C9=3,"asg",betygsdata!C9))</f>
        <v>0</v>
      </c>
      <c r="D9" s="6">
        <f>IF(betygsdata!D9=2,0,IF(betygsdata!D9=3,"asg",betygsdata!D9))</f>
        <v>0</v>
      </c>
      <c r="E9" s="6">
        <f>IF(betygsdata!E9=2,0,IF(betygsdata!E9=3,"asg",betygsdata!E9))</f>
        <v>0</v>
      </c>
      <c r="F9" s="6">
        <f>IF(betygsdata!F9=2,0,IF(betygsdata!F9=3,"asg",betygsdata!F9))</f>
        <v>0</v>
      </c>
      <c r="G9" s="6">
        <f>IF(betygsdata!G9=2,0,IF(betygsdata!G9=3,"asg",betygsdata!G9))</f>
        <v>0</v>
      </c>
      <c r="H9" s="6">
        <f>IF(betygsdata!J9=2,0,IF(betygsdata!J9=3,"asg",betygsdata!J9))</f>
        <v>0</v>
      </c>
      <c r="I9" s="6">
        <f>IF(betygsdata!K9=2,0,IF(betygsdata!K9=3,"asg",betygsdata!K9))</f>
        <v>0</v>
      </c>
      <c r="J9" s="6">
        <f>IF(betygsdata!L9=2,0,IF(betygsdata!L9=3,"asg",betygsdata!L9))</f>
        <v>0</v>
      </c>
      <c r="K9" s="6">
        <f>IF(betygsdata!M9=2,0,IF(betygsdata!M9=3,"asg",betygsdata!M9))</f>
        <v>0</v>
      </c>
      <c r="L9" s="6">
        <f>IF(betygsdata!N9=2,0,IF(betygsdata!N9=3,"asg",betygsdata!N9))</f>
        <v>0</v>
      </c>
      <c r="M9" s="6">
        <f>IF(betygsdata!O9=2,0,IF(betygsdata!O9=3,"asg",betygsdata!O9))</f>
        <v>0</v>
      </c>
      <c r="N9" s="6">
        <f>IF(betygsdata!P9=2,0,IF(betygsdata!P9=3,"asg",betygsdata!P9))</f>
        <v>0</v>
      </c>
      <c r="O9" s="6">
        <f>IF(betygsdata!Q9=2,0,IF(betygsdata!Q9=3,"asg",betygsdata!Q9))</f>
        <v>0</v>
      </c>
      <c r="P9" s="6">
        <f>IF(betygsdata!R9=2,0,IF(betygsdata!R9=3,"asg",betygsdata!R9))</f>
        <v>0</v>
      </c>
      <c r="Q9" s="6">
        <f>IF(betygsdata!S9=2,0,IF(betygsdata!S9=3,"asg",betygsdata!S9))</f>
        <v>0</v>
      </c>
      <c r="R9" s="6">
        <f>IF(betygsdata!T9=2,0,IF(betygsdata!T9=3,"asg",betygsdata!T9))</f>
        <v>0</v>
      </c>
      <c r="S9" s="6">
        <f>IF(betygsdata!U9=2,0,IF(betygsdata!U9=3,"asg",betygsdata!U9))</f>
        <v>0</v>
      </c>
      <c r="T9" s="6">
        <f>IF(betygsdata!V9=2,0,IF(betygsdata!V9=3,"asg",betygsdata!V9))</f>
        <v>0</v>
      </c>
      <c r="U9" s="6">
        <f>IF(betygsdata!W9=2,0,IF(betygsdata!W9=3,"asg",betygsdata!W9))</f>
        <v>0</v>
      </c>
      <c r="V9" s="6">
        <f>IF(betygsdata!X9=2,0,IF(betygsdata!X9=3,"asg",betygsdata!X9))</f>
        <v>0</v>
      </c>
      <c r="W9" s="6">
        <f>IF(betygsdata!Y9=2,0,IF(betygsdata!Y9=3,"asg",betygsdata!Y9))</f>
        <v>0</v>
      </c>
      <c r="X9" s="6">
        <f>IF(betygsdata!Z9=2,0,IF(betygsdata!Z9=3,"asg",betygsdata!Z9))</f>
        <v>0</v>
      </c>
      <c r="Y9" s="6">
        <f>IF(betygsdata!AB9=2,0,IF(betygsdata!AB9=3,"asg",betygsdata!AB9))</f>
        <v>0</v>
      </c>
      <c r="Z9" s="6">
        <f>betygsdata!AD9</f>
        <v>0</v>
      </c>
    </row>
    <row r="10" spans="1:26" s="4" customFormat="1" ht="15" customHeight="1">
      <c r="A10" s="37">
        <f>betygsdata!A10</f>
        <v>0</v>
      </c>
      <c r="B10" s="3">
        <f>betygsdata!B10</f>
        <v>0</v>
      </c>
      <c r="C10" s="6">
        <f>IF(betygsdata!C10=2,0,IF(betygsdata!C10=3,"asg",betygsdata!C10))</f>
        <v>0</v>
      </c>
      <c r="D10" s="6">
        <f>IF(betygsdata!D10=2,0,IF(betygsdata!D10=3,"asg",betygsdata!D10))</f>
        <v>0</v>
      </c>
      <c r="E10" s="6">
        <f>IF(betygsdata!E10=2,0,IF(betygsdata!E10=3,"asg",betygsdata!E10))</f>
        <v>0</v>
      </c>
      <c r="F10" s="6">
        <f>IF(betygsdata!F10=2,0,IF(betygsdata!F10=3,"asg",betygsdata!F10))</f>
        <v>0</v>
      </c>
      <c r="G10" s="6">
        <f>IF(betygsdata!G10=2,0,IF(betygsdata!G10=3,"asg",betygsdata!G10))</f>
        <v>0</v>
      </c>
      <c r="H10" s="6">
        <f>IF(betygsdata!J10=2,0,IF(betygsdata!J10=3,"asg",betygsdata!J10))</f>
        <v>0</v>
      </c>
      <c r="I10" s="6">
        <f>IF(betygsdata!K10=2,0,IF(betygsdata!K10=3,"asg",betygsdata!K10))</f>
        <v>0</v>
      </c>
      <c r="J10" s="6">
        <f>IF(betygsdata!L10=2,0,IF(betygsdata!L10=3,"asg",betygsdata!L10))</f>
        <v>0</v>
      </c>
      <c r="K10" s="6">
        <f>IF(betygsdata!M10=2,0,IF(betygsdata!M10=3,"asg",betygsdata!M10))</f>
        <v>0</v>
      </c>
      <c r="L10" s="6">
        <f>IF(betygsdata!N10=2,0,IF(betygsdata!N10=3,"asg",betygsdata!N10))</f>
        <v>0</v>
      </c>
      <c r="M10" s="6">
        <f>IF(betygsdata!O10=2,0,IF(betygsdata!O10=3,"asg",betygsdata!O10))</f>
        <v>0</v>
      </c>
      <c r="N10" s="6">
        <f>IF(betygsdata!P10=2,0,IF(betygsdata!P10=3,"asg",betygsdata!P10))</f>
        <v>0</v>
      </c>
      <c r="O10" s="6">
        <f>IF(betygsdata!Q10=2,0,IF(betygsdata!Q10=3,"asg",betygsdata!Q10))</f>
        <v>0</v>
      </c>
      <c r="P10" s="6">
        <f>IF(betygsdata!R10=2,0,IF(betygsdata!R10=3,"asg",betygsdata!R10))</f>
        <v>0</v>
      </c>
      <c r="Q10" s="6">
        <f>IF(betygsdata!S10=2,0,IF(betygsdata!S10=3,"asg",betygsdata!S10))</f>
        <v>0</v>
      </c>
      <c r="R10" s="6">
        <f>IF(betygsdata!T10=2,0,IF(betygsdata!T10=3,"asg",betygsdata!T10))</f>
        <v>0</v>
      </c>
      <c r="S10" s="6">
        <f>IF(betygsdata!U10=2,0,IF(betygsdata!U10=3,"asg",betygsdata!U10))</f>
        <v>0</v>
      </c>
      <c r="T10" s="6">
        <f>IF(betygsdata!V10=2,0,IF(betygsdata!V10=3,"asg",betygsdata!V10))</f>
        <v>0</v>
      </c>
      <c r="U10" s="6">
        <f>IF(betygsdata!W10=2,0,IF(betygsdata!W10=3,"asg",betygsdata!W10))</f>
        <v>0</v>
      </c>
      <c r="V10" s="6">
        <f>IF(betygsdata!X10=2,0,IF(betygsdata!X10=3,"asg",betygsdata!X10))</f>
        <v>0</v>
      </c>
      <c r="W10" s="6">
        <f>IF(betygsdata!Y10=2,0,IF(betygsdata!Y10=3,"asg",betygsdata!Y10))</f>
        <v>0</v>
      </c>
      <c r="X10" s="6">
        <f>IF(betygsdata!Z10=2,0,IF(betygsdata!Z10=3,"asg",betygsdata!Z10))</f>
        <v>0</v>
      </c>
      <c r="Y10" s="6">
        <f>IF(betygsdata!AB10=2,0,IF(betygsdata!AB10=3,"asg",betygsdata!AB10))</f>
        <v>0</v>
      </c>
      <c r="Z10" s="6">
        <f>betygsdata!AD10</f>
        <v>0</v>
      </c>
    </row>
    <row r="11" spans="1:26" s="4" customFormat="1" ht="15" customHeight="1">
      <c r="A11" s="37">
        <f>betygsdata!A11</f>
        <v>0</v>
      </c>
      <c r="B11" s="3">
        <f>betygsdata!B11</f>
        <v>0</v>
      </c>
      <c r="C11" s="6">
        <f>IF(betygsdata!C11=2,0,IF(betygsdata!C11=3,"asg",betygsdata!C11))</f>
        <v>0</v>
      </c>
      <c r="D11" s="6">
        <f>IF(betygsdata!D11=2,0,IF(betygsdata!D11=3,"asg",betygsdata!D11))</f>
        <v>0</v>
      </c>
      <c r="E11" s="6">
        <f>IF(betygsdata!E11=2,0,IF(betygsdata!E11=3,"asg",betygsdata!E11))</f>
        <v>0</v>
      </c>
      <c r="F11" s="6">
        <f>IF(betygsdata!F11=2,0,IF(betygsdata!F11=3,"asg",betygsdata!F11))</f>
        <v>0</v>
      </c>
      <c r="G11" s="6">
        <f>IF(betygsdata!G11=2,0,IF(betygsdata!G11=3,"asg",betygsdata!G11))</f>
        <v>0</v>
      </c>
      <c r="H11" s="6">
        <f>IF(betygsdata!J11=2,0,IF(betygsdata!J11=3,"asg",betygsdata!J11))</f>
        <v>0</v>
      </c>
      <c r="I11" s="6">
        <f>IF(betygsdata!K11=2,0,IF(betygsdata!K11=3,"asg",betygsdata!K11))</f>
        <v>0</v>
      </c>
      <c r="J11" s="6">
        <f>IF(betygsdata!L11=2,0,IF(betygsdata!L11=3,"asg",betygsdata!L11))</f>
        <v>0</v>
      </c>
      <c r="K11" s="6">
        <f>IF(betygsdata!M11=2,0,IF(betygsdata!M11=3,"asg",betygsdata!M11))</f>
        <v>0</v>
      </c>
      <c r="L11" s="6">
        <f>IF(betygsdata!N11=2,0,IF(betygsdata!N11=3,"asg",betygsdata!N11))</f>
        <v>0</v>
      </c>
      <c r="M11" s="6">
        <f>IF(betygsdata!O11=2,0,IF(betygsdata!O11=3,"asg",betygsdata!O11))</f>
        <v>0</v>
      </c>
      <c r="N11" s="6">
        <f>IF(betygsdata!P11=2,0,IF(betygsdata!P11=3,"asg",betygsdata!P11))</f>
        <v>0</v>
      </c>
      <c r="O11" s="6">
        <f>IF(betygsdata!Q11=2,0,IF(betygsdata!Q11=3,"asg",betygsdata!Q11))</f>
        <v>0</v>
      </c>
      <c r="P11" s="6">
        <f>IF(betygsdata!R11=2,0,IF(betygsdata!R11=3,"asg",betygsdata!R11))</f>
        <v>0</v>
      </c>
      <c r="Q11" s="6">
        <f>IF(betygsdata!S11=2,0,IF(betygsdata!S11=3,"asg",betygsdata!S11))</f>
        <v>0</v>
      </c>
      <c r="R11" s="6">
        <f>IF(betygsdata!T11=2,0,IF(betygsdata!T11=3,"asg",betygsdata!T11))</f>
        <v>0</v>
      </c>
      <c r="S11" s="6">
        <f>IF(betygsdata!U11=2,0,IF(betygsdata!U11=3,"asg",betygsdata!U11))</f>
        <v>0</v>
      </c>
      <c r="T11" s="6">
        <f>IF(betygsdata!V11=2,0,IF(betygsdata!V11=3,"asg",betygsdata!V11))</f>
        <v>0</v>
      </c>
      <c r="U11" s="6">
        <f>IF(betygsdata!W11=2,0,IF(betygsdata!W11=3,"asg",betygsdata!W11))</f>
        <v>0</v>
      </c>
      <c r="V11" s="6">
        <f>IF(betygsdata!X11=2,0,IF(betygsdata!X11=3,"asg",betygsdata!X11))</f>
        <v>0</v>
      </c>
      <c r="W11" s="6">
        <f>IF(betygsdata!Y11=2,0,IF(betygsdata!Y11=3,"asg",betygsdata!Y11))</f>
        <v>0</v>
      </c>
      <c r="X11" s="6">
        <f>IF(betygsdata!Z11=2,0,IF(betygsdata!Z11=3,"asg",betygsdata!Z11))</f>
        <v>0</v>
      </c>
      <c r="Y11" s="6">
        <f>IF(betygsdata!AB11=2,0,IF(betygsdata!AB11=3,"asg",betygsdata!AB11))</f>
        <v>0</v>
      </c>
      <c r="Z11" s="6">
        <f>betygsdata!AD11</f>
        <v>0</v>
      </c>
    </row>
    <row r="12" spans="1:26" s="4" customFormat="1" ht="15" customHeight="1">
      <c r="A12" s="37">
        <f>betygsdata!A12</f>
        <v>0</v>
      </c>
      <c r="B12" s="3">
        <f>betygsdata!B12</f>
        <v>0</v>
      </c>
      <c r="C12" s="6">
        <f>IF(betygsdata!C12=2,0,IF(betygsdata!C12=3,"asg",betygsdata!C12))</f>
        <v>0</v>
      </c>
      <c r="D12" s="6">
        <f>IF(betygsdata!D12=2,0,IF(betygsdata!D12=3,"asg",betygsdata!D12))</f>
        <v>0</v>
      </c>
      <c r="E12" s="6">
        <f>IF(betygsdata!E12=2,0,IF(betygsdata!E12=3,"asg",betygsdata!E12))</f>
        <v>0</v>
      </c>
      <c r="F12" s="6">
        <f>IF(betygsdata!F12=2,0,IF(betygsdata!F12=3,"asg",betygsdata!F12))</f>
        <v>0</v>
      </c>
      <c r="G12" s="6">
        <f>IF(betygsdata!G12=2,0,IF(betygsdata!G12=3,"asg",betygsdata!G12))</f>
        <v>0</v>
      </c>
      <c r="H12" s="6">
        <f>IF(betygsdata!J12=2,0,IF(betygsdata!J12=3,"asg",betygsdata!J12))</f>
        <v>0</v>
      </c>
      <c r="I12" s="6">
        <f>IF(betygsdata!K12=2,0,IF(betygsdata!K12=3,"asg",betygsdata!K12))</f>
        <v>0</v>
      </c>
      <c r="J12" s="6">
        <f>IF(betygsdata!L12=2,0,IF(betygsdata!L12=3,"asg",betygsdata!L12))</f>
        <v>0</v>
      </c>
      <c r="K12" s="6">
        <f>IF(betygsdata!M12=2,0,IF(betygsdata!M12=3,"asg",betygsdata!M12))</f>
        <v>0</v>
      </c>
      <c r="L12" s="6">
        <f>IF(betygsdata!N12=2,0,IF(betygsdata!N12=3,"asg",betygsdata!N12))</f>
        <v>0</v>
      </c>
      <c r="M12" s="6">
        <f>IF(betygsdata!O12=2,0,IF(betygsdata!O12=3,"asg",betygsdata!O12))</f>
        <v>0</v>
      </c>
      <c r="N12" s="6">
        <f>IF(betygsdata!P12=2,0,IF(betygsdata!P12=3,"asg",betygsdata!P12))</f>
        <v>0</v>
      </c>
      <c r="O12" s="6">
        <f>IF(betygsdata!Q12=2,0,IF(betygsdata!Q12=3,"asg",betygsdata!Q12))</f>
        <v>0</v>
      </c>
      <c r="P12" s="6">
        <f>IF(betygsdata!R12=2,0,IF(betygsdata!R12=3,"asg",betygsdata!R12))</f>
        <v>0</v>
      </c>
      <c r="Q12" s="6">
        <f>IF(betygsdata!S12=2,0,IF(betygsdata!S12=3,"asg",betygsdata!S12))</f>
        <v>0</v>
      </c>
      <c r="R12" s="6">
        <f>IF(betygsdata!T12=2,0,IF(betygsdata!T12=3,"asg",betygsdata!T12))</f>
        <v>0</v>
      </c>
      <c r="S12" s="6">
        <f>IF(betygsdata!U12=2,0,IF(betygsdata!U12=3,"asg",betygsdata!U12))</f>
        <v>0</v>
      </c>
      <c r="T12" s="6">
        <f>IF(betygsdata!V12=2,0,IF(betygsdata!V12=3,"asg",betygsdata!V12))</f>
        <v>0</v>
      </c>
      <c r="U12" s="6">
        <f>IF(betygsdata!W12=2,0,IF(betygsdata!W12=3,"asg",betygsdata!W12))</f>
        <v>0</v>
      </c>
      <c r="V12" s="6">
        <f>IF(betygsdata!X12=2,0,IF(betygsdata!X12=3,"asg",betygsdata!X12))</f>
        <v>0</v>
      </c>
      <c r="W12" s="6">
        <f>IF(betygsdata!Y12=2,0,IF(betygsdata!Y12=3,"asg",betygsdata!Y12))</f>
        <v>0</v>
      </c>
      <c r="X12" s="6">
        <f>IF(betygsdata!Z12=2,0,IF(betygsdata!Z12=3,"asg",betygsdata!Z12))</f>
        <v>0</v>
      </c>
      <c r="Y12" s="6">
        <f>IF(betygsdata!AB12=2,0,IF(betygsdata!AB12=3,"asg",betygsdata!AB12))</f>
        <v>0</v>
      </c>
      <c r="Z12" s="6">
        <f>betygsdata!AD12</f>
        <v>0</v>
      </c>
    </row>
    <row r="13" spans="1:26" s="4" customFormat="1" ht="15" customHeight="1">
      <c r="A13" s="37">
        <f>betygsdata!A13</f>
        <v>0</v>
      </c>
      <c r="B13" s="3">
        <f>betygsdata!B13</f>
        <v>0</v>
      </c>
      <c r="C13" s="6">
        <f>IF(betygsdata!C13=2,0,IF(betygsdata!C13=3,"asg",betygsdata!C13))</f>
        <v>0</v>
      </c>
      <c r="D13" s="6">
        <f>IF(betygsdata!D13=2,0,IF(betygsdata!D13=3,"asg",betygsdata!D13))</f>
        <v>0</v>
      </c>
      <c r="E13" s="6">
        <f>IF(betygsdata!E13=2,0,IF(betygsdata!E13=3,"asg",betygsdata!E13))</f>
        <v>0</v>
      </c>
      <c r="F13" s="6">
        <f>IF(betygsdata!F13=2,0,IF(betygsdata!F13=3,"asg",betygsdata!F13))</f>
        <v>0</v>
      </c>
      <c r="G13" s="6">
        <f>IF(betygsdata!G13=2,0,IF(betygsdata!G13=3,"asg",betygsdata!G13))</f>
        <v>0</v>
      </c>
      <c r="H13" s="6">
        <f>IF(betygsdata!J13=2,0,IF(betygsdata!J13=3,"asg",betygsdata!J13))</f>
        <v>0</v>
      </c>
      <c r="I13" s="6">
        <f>IF(betygsdata!K13=2,0,IF(betygsdata!K13=3,"asg",betygsdata!K13))</f>
        <v>0</v>
      </c>
      <c r="J13" s="6">
        <f>IF(betygsdata!L13=2,0,IF(betygsdata!L13=3,"asg",betygsdata!L13))</f>
        <v>0</v>
      </c>
      <c r="K13" s="6">
        <f>IF(betygsdata!M13=2,0,IF(betygsdata!M13=3,"asg",betygsdata!M13))</f>
        <v>0</v>
      </c>
      <c r="L13" s="6">
        <f>IF(betygsdata!N13=2,0,IF(betygsdata!N13=3,"asg",betygsdata!N13))</f>
        <v>0</v>
      </c>
      <c r="M13" s="6">
        <f>IF(betygsdata!O13=2,0,IF(betygsdata!O13=3,"asg",betygsdata!O13))</f>
        <v>0</v>
      </c>
      <c r="N13" s="6">
        <f>IF(betygsdata!P13=2,0,IF(betygsdata!P13=3,"asg",betygsdata!P13))</f>
        <v>0</v>
      </c>
      <c r="O13" s="6">
        <f>IF(betygsdata!Q13=2,0,IF(betygsdata!Q13=3,"asg",betygsdata!Q13))</f>
        <v>0</v>
      </c>
      <c r="P13" s="6">
        <f>IF(betygsdata!R13=2,0,IF(betygsdata!R13=3,"asg",betygsdata!R13))</f>
        <v>0</v>
      </c>
      <c r="Q13" s="6">
        <f>IF(betygsdata!S13=2,0,IF(betygsdata!S13=3,"asg",betygsdata!S13))</f>
        <v>0</v>
      </c>
      <c r="R13" s="6">
        <f>IF(betygsdata!T13=2,0,IF(betygsdata!T13=3,"asg",betygsdata!T13))</f>
        <v>0</v>
      </c>
      <c r="S13" s="6">
        <f>IF(betygsdata!U13=2,0,IF(betygsdata!U13=3,"asg",betygsdata!U13))</f>
        <v>0</v>
      </c>
      <c r="T13" s="6">
        <f>IF(betygsdata!V13=2,0,IF(betygsdata!V13=3,"asg",betygsdata!V13))</f>
        <v>0</v>
      </c>
      <c r="U13" s="6">
        <f>IF(betygsdata!W13=2,0,IF(betygsdata!W13=3,"asg",betygsdata!W13))</f>
        <v>0</v>
      </c>
      <c r="V13" s="6">
        <f>IF(betygsdata!X13=2,0,IF(betygsdata!X13=3,"asg",betygsdata!X13))</f>
        <v>0</v>
      </c>
      <c r="W13" s="6">
        <f>IF(betygsdata!Y13=2,0,IF(betygsdata!Y13=3,"asg",betygsdata!Y13))</f>
        <v>0</v>
      </c>
      <c r="X13" s="6">
        <f>IF(betygsdata!Z13=2,0,IF(betygsdata!Z13=3,"asg",betygsdata!Z13))</f>
        <v>0</v>
      </c>
      <c r="Y13" s="6">
        <f>IF(betygsdata!AB13=2,0,IF(betygsdata!AB13=3,"asg",betygsdata!AB13))</f>
        <v>0</v>
      </c>
      <c r="Z13" s="6">
        <f>betygsdata!AD13</f>
        <v>0</v>
      </c>
    </row>
    <row r="14" spans="1:26" s="4" customFormat="1" ht="15" customHeight="1">
      <c r="A14" s="37">
        <f>betygsdata!A14</f>
        <v>0</v>
      </c>
      <c r="B14" s="3">
        <f>betygsdata!B14</f>
        <v>0</v>
      </c>
      <c r="C14" s="6">
        <f>IF(betygsdata!C14=2,0,IF(betygsdata!C14=3,"asg",betygsdata!C14))</f>
        <v>0</v>
      </c>
      <c r="D14" s="6">
        <f>IF(betygsdata!D14=2,0,IF(betygsdata!D14=3,"asg",betygsdata!D14))</f>
        <v>0</v>
      </c>
      <c r="E14" s="6">
        <f>IF(betygsdata!E14=2,0,IF(betygsdata!E14=3,"asg",betygsdata!E14))</f>
        <v>0</v>
      </c>
      <c r="F14" s="6">
        <f>IF(betygsdata!F14=2,0,IF(betygsdata!F14=3,"asg",betygsdata!F14))</f>
        <v>0</v>
      </c>
      <c r="G14" s="6">
        <f>IF(betygsdata!G14=2,0,IF(betygsdata!G14=3,"asg",betygsdata!G14))</f>
        <v>0</v>
      </c>
      <c r="H14" s="6">
        <f>IF(betygsdata!J14=2,0,IF(betygsdata!J14=3,"asg",betygsdata!J14))</f>
        <v>0</v>
      </c>
      <c r="I14" s="6">
        <f>IF(betygsdata!K14=2,0,IF(betygsdata!K14=3,"asg",betygsdata!K14))</f>
        <v>0</v>
      </c>
      <c r="J14" s="6">
        <f>IF(betygsdata!L14=2,0,IF(betygsdata!L14=3,"asg",betygsdata!L14))</f>
        <v>0</v>
      </c>
      <c r="K14" s="6">
        <f>IF(betygsdata!M14=2,0,IF(betygsdata!M14=3,"asg",betygsdata!M14))</f>
        <v>0</v>
      </c>
      <c r="L14" s="6">
        <f>IF(betygsdata!N14=2,0,IF(betygsdata!N14=3,"asg",betygsdata!N14))</f>
        <v>0</v>
      </c>
      <c r="M14" s="6">
        <f>IF(betygsdata!O14=2,0,IF(betygsdata!O14=3,"asg",betygsdata!O14))</f>
        <v>0</v>
      </c>
      <c r="N14" s="6">
        <f>IF(betygsdata!P14=2,0,IF(betygsdata!P14=3,"asg",betygsdata!P14))</f>
        <v>0</v>
      </c>
      <c r="O14" s="6">
        <f>IF(betygsdata!Q14=2,0,IF(betygsdata!Q14=3,"asg",betygsdata!Q14))</f>
        <v>0</v>
      </c>
      <c r="P14" s="6">
        <f>IF(betygsdata!R14=2,0,IF(betygsdata!R14=3,"asg",betygsdata!R14))</f>
        <v>0</v>
      </c>
      <c r="Q14" s="6">
        <f>IF(betygsdata!S14=2,0,IF(betygsdata!S14=3,"asg",betygsdata!S14))</f>
        <v>0</v>
      </c>
      <c r="R14" s="6">
        <f>IF(betygsdata!T14=2,0,IF(betygsdata!T14=3,"asg",betygsdata!T14))</f>
        <v>0</v>
      </c>
      <c r="S14" s="6">
        <f>IF(betygsdata!U14=2,0,IF(betygsdata!U14=3,"asg",betygsdata!U14))</f>
        <v>0</v>
      </c>
      <c r="T14" s="6">
        <f>IF(betygsdata!V14=2,0,IF(betygsdata!V14=3,"asg",betygsdata!V14))</f>
        <v>0</v>
      </c>
      <c r="U14" s="6">
        <f>IF(betygsdata!W14=2,0,IF(betygsdata!W14=3,"asg",betygsdata!W14))</f>
        <v>0</v>
      </c>
      <c r="V14" s="6">
        <f>IF(betygsdata!X14=2,0,IF(betygsdata!X14=3,"asg",betygsdata!X14))</f>
        <v>0</v>
      </c>
      <c r="W14" s="6">
        <f>IF(betygsdata!Y14=2,0,IF(betygsdata!Y14=3,"asg",betygsdata!Y14))</f>
        <v>0</v>
      </c>
      <c r="X14" s="6">
        <f>IF(betygsdata!Z14=2,0,IF(betygsdata!Z14=3,"asg",betygsdata!Z14))</f>
        <v>0</v>
      </c>
      <c r="Y14" s="6">
        <f>IF(betygsdata!AB14=2,0,IF(betygsdata!AB14=3,"asg",betygsdata!AB14))</f>
        <v>0</v>
      </c>
      <c r="Z14" s="6">
        <f>betygsdata!AD14</f>
        <v>0</v>
      </c>
    </row>
    <row r="15" spans="1:26" s="4" customFormat="1" ht="15" customHeight="1">
      <c r="A15" s="37">
        <f>betygsdata!A15</f>
        <v>0</v>
      </c>
      <c r="B15" s="3">
        <f>betygsdata!B15</f>
        <v>0</v>
      </c>
      <c r="C15" s="6">
        <f>IF(betygsdata!C15=2,0,IF(betygsdata!C15=3,"asg",betygsdata!C15))</f>
        <v>0</v>
      </c>
      <c r="D15" s="6">
        <f>IF(betygsdata!D15=2,0,IF(betygsdata!D15=3,"asg",betygsdata!D15))</f>
        <v>0</v>
      </c>
      <c r="E15" s="6">
        <f>IF(betygsdata!E15=2,0,IF(betygsdata!E15=3,"asg",betygsdata!E15))</f>
        <v>0</v>
      </c>
      <c r="F15" s="6">
        <f>IF(betygsdata!F15=2,0,IF(betygsdata!F15=3,"asg",betygsdata!F15))</f>
        <v>0</v>
      </c>
      <c r="G15" s="6">
        <f>IF(betygsdata!G15=2,0,IF(betygsdata!G15=3,"asg",betygsdata!G15))</f>
        <v>0</v>
      </c>
      <c r="H15" s="6">
        <f>IF(betygsdata!J15=2,0,IF(betygsdata!J15=3,"asg",betygsdata!J15))</f>
        <v>0</v>
      </c>
      <c r="I15" s="6">
        <f>IF(betygsdata!K15=2,0,IF(betygsdata!K15=3,"asg",betygsdata!K15))</f>
        <v>0</v>
      </c>
      <c r="J15" s="6">
        <f>IF(betygsdata!L15=2,0,IF(betygsdata!L15=3,"asg",betygsdata!L15))</f>
        <v>0</v>
      </c>
      <c r="K15" s="6">
        <f>IF(betygsdata!M15=2,0,IF(betygsdata!M15=3,"asg",betygsdata!M15))</f>
        <v>0</v>
      </c>
      <c r="L15" s="6">
        <f>IF(betygsdata!N15=2,0,IF(betygsdata!N15=3,"asg",betygsdata!N15))</f>
        <v>0</v>
      </c>
      <c r="M15" s="6">
        <f>IF(betygsdata!O15=2,0,IF(betygsdata!O15=3,"asg",betygsdata!O15))</f>
        <v>0</v>
      </c>
      <c r="N15" s="6">
        <f>IF(betygsdata!P15=2,0,IF(betygsdata!P15=3,"asg",betygsdata!P15))</f>
        <v>0</v>
      </c>
      <c r="O15" s="6">
        <f>IF(betygsdata!Q15=2,0,IF(betygsdata!Q15=3,"asg",betygsdata!Q15))</f>
        <v>0</v>
      </c>
      <c r="P15" s="6">
        <f>IF(betygsdata!R15=2,0,IF(betygsdata!R15=3,"asg",betygsdata!R15))</f>
        <v>0</v>
      </c>
      <c r="Q15" s="6">
        <f>IF(betygsdata!S15=2,0,IF(betygsdata!S15=3,"asg",betygsdata!S15))</f>
        <v>0</v>
      </c>
      <c r="R15" s="6">
        <f>IF(betygsdata!T15=2,0,IF(betygsdata!T15=3,"asg",betygsdata!T15))</f>
        <v>0</v>
      </c>
      <c r="S15" s="6">
        <f>IF(betygsdata!U15=2,0,IF(betygsdata!U15=3,"asg",betygsdata!U15))</f>
        <v>0</v>
      </c>
      <c r="T15" s="6">
        <f>IF(betygsdata!V15=2,0,IF(betygsdata!V15=3,"asg",betygsdata!V15))</f>
        <v>0</v>
      </c>
      <c r="U15" s="6">
        <f>IF(betygsdata!W15=2,0,IF(betygsdata!W15=3,"asg",betygsdata!W15))</f>
        <v>0</v>
      </c>
      <c r="V15" s="6">
        <f>IF(betygsdata!X15=2,0,IF(betygsdata!X15=3,"asg",betygsdata!X15))</f>
        <v>0</v>
      </c>
      <c r="W15" s="6">
        <f>IF(betygsdata!Y15=2,0,IF(betygsdata!Y15=3,"asg",betygsdata!Y15))</f>
        <v>0</v>
      </c>
      <c r="X15" s="6">
        <f>IF(betygsdata!Z15=2,0,IF(betygsdata!Z15=3,"asg",betygsdata!Z15))</f>
        <v>0</v>
      </c>
      <c r="Y15" s="6">
        <f>IF(betygsdata!AB15=2,0,IF(betygsdata!AB15=3,"asg",betygsdata!AB15))</f>
        <v>0</v>
      </c>
      <c r="Z15" s="6">
        <f>betygsdata!AD15</f>
        <v>0</v>
      </c>
    </row>
    <row r="16" spans="1:26" s="4" customFormat="1" ht="15" customHeight="1">
      <c r="A16" s="37">
        <f>betygsdata!A16</f>
        <v>0</v>
      </c>
      <c r="B16" s="3">
        <f>betygsdata!B16</f>
        <v>0</v>
      </c>
      <c r="C16" s="6">
        <f>IF(betygsdata!C16=2,0,IF(betygsdata!C16=3,"asg",betygsdata!C16))</f>
        <v>0</v>
      </c>
      <c r="D16" s="6">
        <f>IF(betygsdata!D16=2,0,IF(betygsdata!D16=3,"asg",betygsdata!D16))</f>
        <v>0</v>
      </c>
      <c r="E16" s="6">
        <f>IF(betygsdata!E16=2,0,IF(betygsdata!E16=3,"asg",betygsdata!E16))</f>
        <v>0</v>
      </c>
      <c r="F16" s="6">
        <f>IF(betygsdata!F16=2,0,IF(betygsdata!F16=3,"asg",betygsdata!F16))</f>
        <v>0</v>
      </c>
      <c r="G16" s="6">
        <f>IF(betygsdata!G16=2,0,IF(betygsdata!G16=3,"asg",betygsdata!G16))</f>
        <v>0</v>
      </c>
      <c r="H16" s="6">
        <f>IF(betygsdata!J16=2,0,IF(betygsdata!J16=3,"asg",betygsdata!J16))</f>
        <v>0</v>
      </c>
      <c r="I16" s="6">
        <f>IF(betygsdata!K16=2,0,IF(betygsdata!K16=3,"asg",betygsdata!K16))</f>
        <v>0</v>
      </c>
      <c r="J16" s="6">
        <f>IF(betygsdata!L16=2,0,IF(betygsdata!L16=3,"asg",betygsdata!L16))</f>
        <v>0</v>
      </c>
      <c r="K16" s="6">
        <f>IF(betygsdata!M16=2,0,IF(betygsdata!M16=3,"asg",betygsdata!M16))</f>
        <v>0</v>
      </c>
      <c r="L16" s="6">
        <f>IF(betygsdata!N16=2,0,IF(betygsdata!N16=3,"asg",betygsdata!N16))</f>
        <v>0</v>
      </c>
      <c r="M16" s="6">
        <f>IF(betygsdata!O16=2,0,IF(betygsdata!O16=3,"asg",betygsdata!O16))</f>
        <v>0</v>
      </c>
      <c r="N16" s="6">
        <f>IF(betygsdata!P16=2,0,IF(betygsdata!P16=3,"asg",betygsdata!P16))</f>
        <v>0</v>
      </c>
      <c r="O16" s="6">
        <f>IF(betygsdata!Q16=2,0,IF(betygsdata!Q16=3,"asg",betygsdata!Q16))</f>
        <v>0</v>
      </c>
      <c r="P16" s="6">
        <f>IF(betygsdata!R16=2,0,IF(betygsdata!R16=3,"asg",betygsdata!R16))</f>
        <v>0</v>
      </c>
      <c r="Q16" s="6">
        <f>IF(betygsdata!S16=2,0,IF(betygsdata!S16=3,"asg",betygsdata!S16))</f>
        <v>0</v>
      </c>
      <c r="R16" s="6">
        <f>IF(betygsdata!T16=2,0,IF(betygsdata!T16=3,"asg",betygsdata!T16))</f>
        <v>0</v>
      </c>
      <c r="S16" s="6">
        <f>IF(betygsdata!U16=2,0,IF(betygsdata!U16=3,"asg",betygsdata!U16))</f>
        <v>0</v>
      </c>
      <c r="T16" s="6">
        <f>IF(betygsdata!V16=2,0,IF(betygsdata!V16=3,"asg",betygsdata!V16))</f>
        <v>0</v>
      </c>
      <c r="U16" s="6">
        <f>IF(betygsdata!W16=2,0,IF(betygsdata!W16=3,"asg",betygsdata!W16))</f>
        <v>0</v>
      </c>
      <c r="V16" s="6">
        <f>IF(betygsdata!X16=2,0,IF(betygsdata!X16=3,"asg",betygsdata!X16))</f>
        <v>0</v>
      </c>
      <c r="W16" s="6">
        <f>IF(betygsdata!Y16=2,0,IF(betygsdata!Y16=3,"asg",betygsdata!Y16))</f>
        <v>0</v>
      </c>
      <c r="X16" s="6">
        <f>IF(betygsdata!Z16=2,0,IF(betygsdata!Z16=3,"asg",betygsdata!Z16))</f>
        <v>0</v>
      </c>
      <c r="Y16" s="6">
        <f>IF(betygsdata!AB16=2,0,IF(betygsdata!AB16=3,"asg",betygsdata!AB16))</f>
        <v>0</v>
      </c>
      <c r="Z16" s="6">
        <f>betygsdata!AD16</f>
        <v>0</v>
      </c>
    </row>
    <row r="17" spans="1:26" s="4" customFormat="1" ht="15" customHeight="1">
      <c r="A17" s="37">
        <f>betygsdata!A17</f>
        <v>0</v>
      </c>
      <c r="B17" s="3">
        <f>betygsdata!B17</f>
        <v>0</v>
      </c>
      <c r="C17" s="6">
        <f>IF(betygsdata!C17=2,0,IF(betygsdata!C17=3,"asg",betygsdata!C17))</f>
        <v>0</v>
      </c>
      <c r="D17" s="6">
        <f>IF(betygsdata!D17=2,0,IF(betygsdata!D17=3,"asg",betygsdata!D17))</f>
        <v>0</v>
      </c>
      <c r="E17" s="6">
        <f>IF(betygsdata!E17=2,0,IF(betygsdata!E17=3,"asg",betygsdata!E17))</f>
        <v>0</v>
      </c>
      <c r="F17" s="6">
        <f>IF(betygsdata!F17=2,0,IF(betygsdata!F17=3,"asg",betygsdata!F17))</f>
        <v>0</v>
      </c>
      <c r="G17" s="6">
        <f>IF(betygsdata!G17=2,0,IF(betygsdata!G17=3,"asg",betygsdata!G17))</f>
        <v>0</v>
      </c>
      <c r="H17" s="6">
        <f>IF(betygsdata!J17=2,0,IF(betygsdata!J17=3,"asg",betygsdata!J17))</f>
        <v>0</v>
      </c>
      <c r="I17" s="6">
        <f>IF(betygsdata!K17=2,0,IF(betygsdata!K17=3,"asg",betygsdata!K17))</f>
        <v>0</v>
      </c>
      <c r="J17" s="6">
        <f>IF(betygsdata!L17=2,0,IF(betygsdata!L17=3,"asg",betygsdata!L17))</f>
        <v>0</v>
      </c>
      <c r="K17" s="6">
        <f>IF(betygsdata!M17=2,0,IF(betygsdata!M17=3,"asg",betygsdata!M17))</f>
        <v>0</v>
      </c>
      <c r="L17" s="6">
        <f>IF(betygsdata!N17=2,0,IF(betygsdata!N17=3,"asg",betygsdata!N17))</f>
        <v>0</v>
      </c>
      <c r="M17" s="6">
        <f>IF(betygsdata!O17=2,0,IF(betygsdata!O17=3,"asg",betygsdata!O17))</f>
        <v>0</v>
      </c>
      <c r="N17" s="6">
        <f>IF(betygsdata!P17=2,0,IF(betygsdata!P17=3,"asg",betygsdata!P17))</f>
        <v>0</v>
      </c>
      <c r="O17" s="6">
        <f>IF(betygsdata!Q17=2,0,IF(betygsdata!Q17=3,"asg",betygsdata!Q17))</f>
        <v>0</v>
      </c>
      <c r="P17" s="6">
        <f>IF(betygsdata!R17=2,0,IF(betygsdata!R17=3,"asg",betygsdata!R17))</f>
        <v>0</v>
      </c>
      <c r="Q17" s="6">
        <f>IF(betygsdata!S17=2,0,IF(betygsdata!S17=3,"asg",betygsdata!S17))</f>
        <v>0</v>
      </c>
      <c r="R17" s="6">
        <f>IF(betygsdata!T17=2,0,IF(betygsdata!T17=3,"asg",betygsdata!T17))</f>
        <v>0</v>
      </c>
      <c r="S17" s="6">
        <f>IF(betygsdata!U17=2,0,IF(betygsdata!U17=3,"asg",betygsdata!U17))</f>
        <v>0</v>
      </c>
      <c r="T17" s="6">
        <f>IF(betygsdata!V17=2,0,IF(betygsdata!V17=3,"asg",betygsdata!V17))</f>
        <v>0</v>
      </c>
      <c r="U17" s="6">
        <f>IF(betygsdata!W17=2,0,IF(betygsdata!W17=3,"asg",betygsdata!W17))</f>
        <v>0</v>
      </c>
      <c r="V17" s="6">
        <f>IF(betygsdata!X17=2,0,IF(betygsdata!X17=3,"asg",betygsdata!X17))</f>
        <v>0</v>
      </c>
      <c r="W17" s="6">
        <f>IF(betygsdata!Y17=2,0,IF(betygsdata!Y17=3,"asg",betygsdata!Y17))</f>
        <v>0</v>
      </c>
      <c r="X17" s="6">
        <f>IF(betygsdata!Z17=2,0,IF(betygsdata!Z17=3,"asg",betygsdata!Z17))</f>
        <v>0</v>
      </c>
      <c r="Y17" s="6">
        <f>IF(betygsdata!AB17=2,0,IF(betygsdata!AB17=3,"asg",betygsdata!AB17))</f>
        <v>0</v>
      </c>
      <c r="Z17" s="6">
        <f>betygsdata!AD17</f>
        <v>0</v>
      </c>
    </row>
    <row r="18" spans="1:26" s="4" customFormat="1" ht="15" customHeight="1">
      <c r="A18" s="37">
        <f>betygsdata!A18</f>
        <v>0</v>
      </c>
      <c r="B18" s="3">
        <f>betygsdata!B18</f>
        <v>0</v>
      </c>
      <c r="C18" s="6">
        <f>IF(betygsdata!C18=2,0,IF(betygsdata!C18=3,"asg",betygsdata!C18))</f>
        <v>0</v>
      </c>
      <c r="D18" s="6">
        <f>IF(betygsdata!D18=2,0,IF(betygsdata!D18=3,"asg",betygsdata!D18))</f>
        <v>0</v>
      </c>
      <c r="E18" s="6">
        <f>IF(betygsdata!E18=2,0,IF(betygsdata!E18=3,"asg",betygsdata!E18))</f>
        <v>0</v>
      </c>
      <c r="F18" s="6">
        <f>IF(betygsdata!F18=2,0,IF(betygsdata!F18=3,"asg",betygsdata!F18))</f>
        <v>0</v>
      </c>
      <c r="G18" s="6">
        <f>IF(betygsdata!G18=2,0,IF(betygsdata!G18=3,"asg",betygsdata!G18))</f>
        <v>0</v>
      </c>
      <c r="H18" s="6">
        <f>IF(betygsdata!J18=2,0,IF(betygsdata!J18=3,"asg",betygsdata!J18))</f>
        <v>0</v>
      </c>
      <c r="I18" s="6">
        <f>IF(betygsdata!K18=2,0,IF(betygsdata!K18=3,"asg",betygsdata!K18))</f>
        <v>0</v>
      </c>
      <c r="J18" s="6">
        <f>IF(betygsdata!L18=2,0,IF(betygsdata!L18=3,"asg",betygsdata!L18))</f>
        <v>0</v>
      </c>
      <c r="K18" s="6">
        <f>IF(betygsdata!M18=2,0,IF(betygsdata!M18=3,"asg",betygsdata!M18))</f>
        <v>0</v>
      </c>
      <c r="L18" s="6">
        <f>IF(betygsdata!N18=2,0,IF(betygsdata!N18=3,"asg",betygsdata!N18))</f>
        <v>0</v>
      </c>
      <c r="M18" s="6">
        <f>IF(betygsdata!O18=2,0,IF(betygsdata!O18=3,"asg",betygsdata!O18))</f>
        <v>0</v>
      </c>
      <c r="N18" s="6">
        <f>IF(betygsdata!P18=2,0,IF(betygsdata!P18=3,"asg",betygsdata!P18))</f>
        <v>0</v>
      </c>
      <c r="O18" s="6">
        <f>IF(betygsdata!Q18=2,0,IF(betygsdata!Q18=3,"asg",betygsdata!Q18))</f>
        <v>0</v>
      </c>
      <c r="P18" s="6">
        <f>IF(betygsdata!R18=2,0,IF(betygsdata!R18=3,"asg",betygsdata!R18))</f>
        <v>0</v>
      </c>
      <c r="Q18" s="6">
        <f>IF(betygsdata!S18=2,0,IF(betygsdata!S18=3,"asg",betygsdata!S18))</f>
        <v>0</v>
      </c>
      <c r="R18" s="6">
        <f>IF(betygsdata!T18=2,0,IF(betygsdata!T18=3,"asg",betygsdata!T18))</f>
        <v>0</v>
      </c>
      <c r="S18" s="6">
        <f>IF(betygsdata!U18=2,0,IF(betygsdata!U18=3,"asg",betygsdata!U18))</f>
        <v>0</v>
      </c>
      <c r="T18" s="6">
        <f>IF(betygsdata!V18=2,0,IF(betygsdata!V18=3,"asg",betygsdata!V18))</f>
        <v>0</v>
      </c>
      <c r="U18" s="6">
        <f>IF(betygsdata!W18=2,0,IF(betygsdata!W18=3,"asg",betygsdata!W18))</f>
        <v>0</v>
      </c>
      <c r="V18" s="6">
        <f>IF(betygsdata!X18=2,0,IF(betygsdata!X18=3,"asg",betygsdata!X18))</f>
        <v>0</v>
      </c>
      <c r="W18" s="6">
        <f>IF(betygsdata!Y18=2,0,IF(betygsdata!Y18=3,"asg",betygsdata!Y18))</f>
        <v>0</v>
      </c>
      <c r="X18" s="6">
        <f>IF(betygsdata!Z18=2,0,IF(betygsdata!Z18=3,"asg",betygsdata!Z18))</f>
        <v>0</v>
      </c>
      <c r="Y18" s="6">
        <f>IF(betygsdata!AB18=2,0,IF(betygsdata!AB18=3,"asg",betygsdata!AB18))</f>
        <v>0</v>
      </c>
      <c r="Z18" s="6">
        <f>betygsdata!AD18</f>
        <v>0</v>
      </c>
    </row>
    <row r="19" spans="1:26" s="4" customFormat="1" ht="15" customHeight="1">
      <c r="A19" s="37">
        <f>betygsdata!A19</f>
        <v>0</v>
      </c>
      <c r="B19" s="3">
        <f>betygsdata!B19</f>
        <v>0</v>
      </c>
      <c r="C19" s="6">
        <f>IF(betygsdata!C19=2,0,IF(betygsdata!C19=3,"asg",betygsdata!C19))</f>
        <v>0</v>
      </c>
      <c r="D19" s="6">
        <f>IF(betygsdata!D19=2,0,IF(betygsdata!D19=3,"asg",betygsdata!D19))</f>
        <v>0</v>
      </c>
      <c r="E19" s="6">
        <f>IF(betygsdata!E19=2,0,IF(betygsdata!E19=3,"asg",betygsdata!E19))</f>
        <v>0</v>
      </c>
      <c r="F19" s="6">
        <f>IF(betygsdata!F19=2,0,IF(betygsdata!F19=3,"asg",betygsdata!F19))</f>
        <v>0</v>
      </c>
      <c r="G19" s="6">
        <f>IF(betygsdata!G19=2,0,IF(betygsdata!G19=3,"asg",betygsdata!G19))</f>
        <v>0</v>
      </c>
      <c r="H19" s="6">
        <f>IF(betygsdata!J19=2,0,IF(betygsdata!J19=3,"asg",betygsdata!J19))</f>
        <v>0</v>
      </c>
      <c r="I19" s="6">
        <f>IF(betygsdata!K19=2,0,IF(betygsdata!K19=3,"asg",betygsdata!K19))</f>
        <v>0</v>
      </c>
      <c r="J19" s="6">
        <f>IF(betygsdata!L19=2,0,IF(betygsdata!L19=3,"asg",betygsdata!L19))</f>
        <v>0</v>
      </c>
      <c r="K19" s="6">
        <f>IF(betygsdata!M19=2,0,IF(betygsdata!M19=3,"asg",betygsdata!M19))</f>
        <v>0</v>
      </c>
      <c r="L19" s="6">
        <f>IF(betygsdata!N19=2,0,IF(betygsdata!N19=3,"asg",betygsdata!N19))</f>
        <v>0</v>
      </c>
      <c r="M19" s="6">
        <f>IF(betygsdata!O19=2,0,IF(betygsdata!O19=3,"asg",betygsdata!O19))</f>
        <v>0</v>
      </c>
      <c r="N19" s="6">
        <f>IF(betygsdata!P19=2,0,IF(betygsdata!P19=3,"asg",betygsdata!P19))</f>
        <v>0</v>
      </c>
      <c r="O19" s="6">
        <f>IF(betygsdata!Q19=2,0,IF(betygsdata!Q19=3,"asg",betygsdata!Q19))</f>
        <v>0</v>
      </c>
      <c r="P19" s="6">
        <f>IF(betygsdata!R19=2,0,IF(betygsdata!R19=3,"asg",betygsdata!R19))</f>
        <v>0</v>
      </c>
      <c r="Q19" s="6">
        <f>IF(betygsdata!S19=2,0,IF(betygsdata!S19=3,"asg",betygsdata!S19))</f>
        <v>0</v>
      </c>
      <c r="R19" s="6">
        <f>IF(betygsdata!T19=2,0,IF(betygsdata!T19=3,"asg",betygsdata!T19))</f>
        <v>0</v>
      </c>
      <c r="S19" s="6">
        <f>IF(betygsdata!U19=2,0,IF(betygsdata!U19=3,"asg",betygsdata!U19))</f>
        <v>0</v>
      </c>
      <c r="T19" s="6">
        <f>IF(betygsdata!V19=2,0,IF(betygsdata!V19=3,"asg",betygsdata!V19))</f>
        <v>0</v>
      </c>
      <c r="U19" s="6">
        <f>IF(betygsdata!W19=2,0,IF(betygsdata!W19=3,"asg",betygsdata!W19))</f>
        <v>0</v>
      </c>
      <c r="V19" s="6">
        <f>IF(betygsdata!X19=2,0,IF(betygsdata!X19=3,"asg",betygsdata!X19))</f>
        <v>0</v>
      </c>
      <c r="W19" s="6">
        <f>IF(betygsdata!Y19=2,0,IF(betygsdata!Y19=3,"asg",betygsdata!Y19))</f>
        <v>0</v>
      </c>
      <c r="X19" s="6">
        <f>IF(betygsdata!Z19=2,0,IF(betygsdata!Z19=3,"asg",betygsdata!Z19))</f>
        <v>0</v>
      </c>
      <c r="Y19" s="6">
        <f>IF(betygsdata!AB19=2,0,IF(betygsdata!AB19=3,"asg",betygsdata!AB19))</f>
        <v>0</v>
      </c>
      <c r="Z19" s="6">
        <f>betygsdata!AD19</f>
        <v>0</v>
      </c>
    </row>
    <row r="20" spans="1:26" s="4" customFormat="1" ht="15" customHeight="1">
      <c r="A20" s="37">
        <f>betygsdata!A20</f>
        <v>0</v>
      </c>
      <c r="B20" s="3">
        <f>betygsdata!B20</f>
        <v>0</v>
      </c>
      <c r="C20" s="6">
        <f>IF(betygsdata!C20=2,0,IF(betygsdata!C20=3,"asg",betygsdata!C20))</f>
        <v>0</v>
      </c>
      <c r="D20" s="6">
        <f>IF(betygsdata!D20=2,0,IF(betygsdata!D20=3,"asg",betygsdata!D20))</f>
        <v>0</v>
      </c>
      <c r="E20" s="6">
        <f>IF(betygsdata!E20=2,0,IF(betygsdata!E20=3,"asg",betygsdata!E20))</f>
        <v>0</v>
      </c>
      <c r="F20" s="6">
        <f>IF(betygsdata!F20=2,0,IF(betygsdata!F20=3,"asg",betygsdata!F20))</f>
        <v>0</v>
      </c>
      <c r="G20" s="6">
        <f>IF(betygsdata!G20=2,0,IF(betygsdata!G20=3,"asg",betygsdata!G20))</f>
        <v>0</v>
      </c>
      <c r="H20" s="6">
        <f>IF(betygsdata!J20=2,0,IF(betygsdata!J20=3,"asg",betygsdata!J20))</f>
        <v>0</v>
      </c>
      <c r="I20" s="6">
        <f>IF(betygsdata!K20=2,0,IF(betygsdata!K20=3,"asg",betygsdata!K20))</f>
        <v>0</v>
      </c>
      <c r="J20" s="6">
        <f>IF(betygsdata!L20=2,0,IF(betygsdata!L20=3,"asg",betygsdata!L20))</f>
        <v>0</v>
      </c>
      <c r="K20" s="6">
        <f>IF(betygsdata!M20=2,0,IF(betygsdata!M20=3,"asg",betygsdata!M20))</f>
        <v>0</v>
      </c>
      <c r="L20" s="6">
        <f>IF(betygsdata!N20=2,0,IF(betygsdata!N20=3,"asg",betygsdata!N20))</f>
        <v>0</v>
      </c>
      <c r="M20" s="6">
        <f>IF(betygsdata!O20=2,0,IF(betygsdata!O20=3,"asg",betygsdata!O20))</f>
        <v>0</v>
      </c>
      <c r="N20" s="6">
        <f>IF(betygsdata!P20=2,0,IF(betygsdata!P20=3,"asg",betygsdata!P20))</f>
        <v>0</v>
      </c>
      <c r="O20" s="6">
        <f>IF(betygsdata!Q20=2,0,IF(betygsdata!Q20=3,"asg",betygsdata!Q20))</f>
        <v>0</v>
      </c>
      <c r="P20" s="6">
        <f>IF(betygsdata!R20=2,0,IF(betygsdata!R20=3,"asg",betygsdata!R20))</f>
        <v>0</v>
      </c>
      <c r="Q20" s="6">
        <f>IF(betygsdata!S20=2,0,IF(betygsdata!S20=3,"asg",betygsdata!S20))</f>
        <v>0</v>
      </c>
      <c r="R20" s="6">
        <f>IF(betygsdata!T20=2,0,IF(betygsdata!T20=3,"asg",betygsdata!T20))</f>
        <v>0</v>
      </c>
      <c r="S20" s="6">
        <f>IF(betygsdata!U20=2,0,IF(betygsdata!U20=3,"asg",betygsdata!U20))</f>
        <v>0</v>
      </c>
      <c r="T20" s="6">
        <f>IF(betygsdata!V20=2,0,IF(betygsdata!V20=3,"asg",betygsdata!V20))</f>
        <v>0</v>
      </c>
      <c r="U20" s="6">
        <f>IF(betygsdata!W20=2,0,IF(betygsdata!W20=3,"asg",betygsdata!W20))</f>
        <v>0</v>
      </c>
      <c r="V20" s="6">
        <f>IF(betygsdata!X20=2,0,IF(betygsdata!X20=3,"asg",betygsdata!X20))</f>
        <v>0</v>
      </c>
      <c r="W20" s="6">
        <f>IF(betygsdata!Y20=2,0,IF(betygsdata!Y20=3,"asg",betygsdata!Y20))</f>
        <v>0</v>
      </c>
      <c r="X20" s="6">
        <f>IF(betygsdata!Z20=2,0,IF(betygsdata!Z20=3,"asg",betygsdata!Z20))</f>
        <v>0</v>
      </c>
      <c r="Y20" s="6">
        <f>IF(betygsdata!AB20=2,0,IF(betygsdata!AB20=3,"asg",betygsdata!AB20))</f>
        <v>0</v>
      </c>
      <c r="Z20" s="6">
        <f>betygsdata!AD20</f>
        <v>0</v>
      </c>
    </row>
    <row r="21" spans="1:26" s="4" customFormat="1" ht="15" customHeight="1">
      <c r="A21" s="37">
        <f>betygsdata!A21</f>
        <v>0</v>
      </c>
      <c r="B21" s="3">
        <f>betygsdata!B21</f>
        <v>0</v>
      </c>
      <c r="C21" s="6">
        <f>IF(betygsdata!C21=2,0,IF(betygsdata!C21=3,"asg",betygsdata!C21))</f>
        <v>0</v>
      </c>
      <c r="D21" s="6">
        <f>IF(betygsdata!D21=2,0,IF(betygsdata!D21=3,"asg",betygsdata!D21))</f>
        <v>0</v>
      </c>
      <c r="E21" s="6">
        <f>IF(betygsdata!E21=2,0,IF(betygsdata!E21=3,"asg",betygsdata!E21))</f>
        <v>0</v>
      </c>
      <c r="F21" s="6">
        <f>IF(betygsdata!F21=2,0,IF(betygsdata!F21=3,"asg",betygsdata!F21))</f>
        <v>0</v>
      </c>
      <c r="G21" s="6">
        <f>IF(betygsdata!G21=2,0,IF(betygsdata!G21=3,"asg",betygsdata!G21))</f>
        <v>0</v>
      </c>
      <c r="H21" s="6">
        <f>IF(betygsdata!J21=2,0,IF(betygsdata!J21=3,"asg",betygsdata!J21))</f>
        <v>0</v>
      </c>
      <c r="I21" s="6">
        <f>IF(betygsdata!K21=2,0,IF(betygsdata!K21=3,"asg",betygsdata!K21))</f>
        <v>0</v>
      </c>
      <c r="J21" s="6">
        <f>IF(betygsdata!L21=2,0,IF(betygsdata!L21=3,"asg",betygsdata!L21))</f>
        <v>0</v>
      </c>
      <c r="K21" s="6">
        <f>IF(betygsdata!M21=2,0,IF(betygsdata!M21=3,"asg",betygsdata!M21))</f>
        <v>0</v>
      </c>
      <c r="L21" s="6">
        <f>IF(betygsdata!N21=2,0,IF(betygsdata!N21=3,"asg",betygsdata!N21))</f>
        <v>0</v>
      </c>
      <c r="M21" s="6">
        <f>IF(betygsdata!O21=2,0,IF(betygsdata!O21=3,"asg",betygsdata!O21))</f>
        <v>0</v>
      </c>
      <c r="N21" s="6">
        <f>IF(betygsdata!P21=2,0,IF(betygsdata!P21=3,"asg",betygsdata!P21))</f>
        <v>0</v>
      </c>
      <c r="O21" s="6">
        <f>IF(betygsdata!Q21=2,0,IF(betygsdata!Q21=3,"asg",betygsdata!Q21))</f>
        <v>0</v>
      </c>
      <c r="P21" s="6">
        <f>IF(betygsdata!R21=2,0,IF(betygsdata!R21=3,"asg",betygsdata!R21))</f>
        <v>0</v>
      </c>
      <c r="Q21" s="6">
        <f>IF(betygsdata!S21=2,0,IF(betygsdata!S21=3,"asg",betygsdata!S21))</f>
        <v>0</v>
      </c>
      <c r="R21" s="6">
        <f>IF(betygsdata!T21=2,0,IF(betygsdata!T21=3,"asg",betygsdata!T21))</f>
        <v>0</v>
      </c>
      <c r="S21" s="6">
        <f>IF(betygsdata!U21=2,0,IF(betygsdata!U21=3,"asg",betygsdata!U21))</f>
        <v>0</v>
      </c>
      <c r="T21" s="6">
        <f>IF(betygsdata!V21=2,0,IF(betygsdata!V21=3,"asg",betygsdata!V21))</f>
        <v>0</v>
      </c>
      <c r="U21" s="6">
        <f>IF(betygsdata!W21=2,0,IF(betygsdata!W21=3,"asg",betygsdata!W21))</f>
        <v>0</v>
      </c>
      <c r="V21" s="6">
        <f>IF(betygsdata!X21=2,0,IF(betygsdata!X21=3,"asg",betygsdata!X21))</f>
        <v>0</v>
      </c>
      <c r="W21" s="6">
        <f>IF(betygsdata!Y21=2,0,IF(betygsdata!Y21=3,"asg",betygsdata!Y21))</f>
        <v>0</v>
      </c>
      <c r="X21" s="6">
        <f>IF(betygsdata!Z21=2,0,IF(betygsdata!Z21=3,"asg",betygsdata!Z21))</f>
        <v>0</v>
      </c>
      <c r="Y21" s="6">
        <f>IF(betygsdata!AB21=2,0,IF(betygsdata!AB21=3,"asg",betygsdata!AB21))</f>
        <v>0</v>
      </c>
      <c r="Z21" s="6">
        <f>betygsdata!AD21</f>
        <v>0</v>
      </c>
    </row>
    <row r="22" spans="1:26" s="4" customFormat="1" ht="15" customHeight="1">
      <c r="A22" s="37">
        <f>betygsdata!A22</f>
        <v>0</v>
      </c>
      <c r="B22" s="3">
        <f>betygsdata!B22</f>
        <v>0</v>
      </c>
      <c r="C22" s="6">
        <f>IF(betygsdata!C22=2,0,IF(betygsdata!C22=3,"asg",betygsdata!C22))</f>
        <v>0</v>
      </c>
      <c r="D22" s="6">
        <f>IF(betygsdata!D22=2,0,IF(betygsdata!D22=3,"asg",betygsdata!D22))</f>
        <v>0</v>
      </c>
      <c r="E22" s="6">
        <f>IF(betygsdata!E22=2,0,IF(betygsdata!E22=3,"asg",betygsdata!E22))</f>
        <v>0</v>
      </c>
      <c r="F22" s="6">
        <f>IF(betygsdata!F22=2,0,IF(betygsdata!F22=3,"asg",betygsdata!F22))</f>
        <v>0</v>
      </c>
      <c r="G22" s="6">
        <f>IF(betygsdata!G22=2,0,IF(betygsdata!G22=3,"asg",betygsdata!G22))</f>
        <v>0</v>
      </c>
      <c r="H22" s="6">
        <f>IF(betygsdata!J22=2,0,IF(betygsdata!J22=3,"asg",betygsdata!J22))</f>
        <v>0</v>
      </c>
      <c r="I22" s="6">
        <f>IF(betygsdata!K22=2,0,IF(betygsdata!K22=3,"asg",betygsdata!K22))</f>
        <v>0</v>
      </c>
      <c r="J22" s="6">
        <f>IF(betygsdata!L22=2,0,IF(betygsdata!L22=3,"asg",betygsdata!L22))</f>
        <v>0</v>
      </c>
      <c r="K22" s="6">
        <f>IF(betygsdata!M22=2,0,IF(betygsdata!M22=3,"asg",betygsdata!M22))</f>
        <v>0</v>
      </c>
      <c r="L22" s="6">
        <f>IF(betygsdata!N22=2,0,IF(betygsdata!N22=3,"asg",betygsdata!N22))</f>
        <v>0</v>
      </c>
      <c r="M22" s="6">
        <f>IF(betygsdata!O22=2,0,IF(betygsdata!O22=3,"asg",betygsdata!O22))</f>
        <v>0</v>
      </c>
      <c r="N22" s="6">
        <f>IF(betygsdata!P22=2,0,IF(betygsdata!P22=3,"asg",betygsdata!P22))</f>
        <v>0</v>
      </c>
      <c r="O22" s="6">
        <f>IF(betygsdata!Q22=2,0,IF(betygsdata!Q22=3,"asg",betygsdata!Q22))</f>
        <v>0</v>
      </c>
      <c r="P22" s="6">
        <f>IF(betygsdata!R22=2,0,IF(betygsdata!R22=3,"asg",betygsdata!R22))</f>
        <v>0</v>
      </c>
      <c r="Q22" s="6">
        <f>IF(betygsdata!S22=2,0,IF(betygsdata!S22=3,"asg",betygsdata!S22))</f>
        <v>0</v>
      </c>
      <c r="R22" s="6">
        <f>IF(betygsdata!T22=2,0,IF(betygsdata!T22=3,"asg",betygsdata!T22))</f>
        <v>0</v>
      </c>
      <c r="S22" s="6">
        <f>IF(betygsdata!U22=2,0,IF(betygsdata!U22=3,"asg",betygsdata!U22))</f>
        <v>0</v>
      </c>
      <c r="T22" s="6">
        <f>IF(betygsdata!V22=2,0,IF(betygsdata!V22=3,"asg",betygsdata!V22))</f>
        <v>0</v>
      </c>
      <c r="U22" s="6">
        <f>IF(betygsdata!W22=2,0,IF(betygsdata!W22=3,"asg",betygsdata!W22))</f>
        <v>0</v>
      </c>
      <c r="V22" s="6">
        <f>IF(betygsdata!X22=2,0,IF(betygsdata!X22=3,"asg",betygsdata!X22))</f>
        <v>0</v>
      </c>
      <c r="W22" s="6">
        <f>IF(betygsdata!Y22=2,0,IF(betygsdata!Y22=3,"asg",betygsdata!Y22))</f>
        <v>0</v>
      </c>
      <c r="X22" s="6">
        <f>IF(betygsdata!Z22=2,0,IF(betygsdata!Z22=3,"asg",betygsdata!Z22))</f>
        <v>0</v>
      </c>
      <c r="Y22" s="6">
        <f>IF(betygsdata!AB22=2,0,IF(betygsdata!AB22=3,"asg",betygsdata!AB22))</f>
        <v>0</v>
      </c>
      <c r="Z22" s="6">
        <f>betygsdata!AD22</f>
        <v>0</v>
      </c>
    </row>
    <row r="23" spans="1:26" s="4" customFormat="1" ht="15" customHeight="1">
      <c r="A23" s="37">
        <f>betygsdata!A23</f>
        <v>0</v>
      </c>
      <c r="B23" s="3">
        <f>betygsdata!B23</f>
        <v>0</v>
      </c>
      <c r="C23" s="6">
        <f>IF(betygsdata!C23=2,0,IF(betygsdata!C23=3,"asg",betygsdata!C23))</f>
        <v>0</v>
      </c>
      <c r="D23" s="6">
        <f>IF(betygsdata!D23=2,0,IF(betygsdata!D23=3,"asg",betygsdata!D23))</f>
        <v>0</v>
      </c>
      <c r="E23" s="6">
        <f>IF(betygsdata!E23=2,0,IF(betygsdata!E23=3,"asg",betygsdata!E23))</f>
        <v>0</v>
      </c>
      <c r="F23" s="6">
        <f>IF(betygsdata!F23=2,0,IF(betygsdata!F23=3,"asg",betygsdata!F23))</f>
        <v>0</v>
      </c>
      <c r="G23" s="6">
        <f>IF(betygsdata!G23=2,0,IF(betygsdata!G23=3,"asg",betygsdata!G23))</f>
        <v>0</v>
      </c>
      <c r="H23" s="6">
        <f>IF(betygsdata!J23=2,0,IF(betygsdata!J23=3,"asg",betygsdata!J23))</f>
        <v>0</v>
      </c>
      <c r="I23" s="6">
        <f>IF(betygsdata!K23=2,0,IF(betygsdata!K23=3,"asg",betygsdata!K23))</f>
        <v>0</v>
      </c>
      <c r="J23" s="6">
        <f>IF(betygsdata!L23=2,0,IF(betygsdata!L23=3,"asg",betygsdata!L23))</f>
        <v>0</v>
      </c>
      <c r="K23" s="6">
        <f>IF(betygsdata!M23=2,0,IF(betygsdata!M23=3,"asg",betygsdata!M23))</f>
        <v>0</v>
      </c>
      <c r="L23" s="6">
        <f>IF(betygsdata!N23=2,0,IF(betygsdata!N23=3,"asg",betygsdata!N23))</f>
        <v>0</v>
      </c>
      <c r="M23" s="6">
        <f>IF(betygsdata!O23=2,0,IF(betygsdata!O23=3,"asg",betygsdata!O23))</f>
        <v>0</v>
      </c>
      <c r="N23" s="6">
        <f>IF(betygsdata!P23=2,0,IF(betygsdata!P23=3,"asg",betygsdata!P23))</f>
        <v>0</v>
      </c>
      <c r="O23" s="6">
        <f>IF(betygsdata!Q23=2,0,IF(betygsdata!Q23=3,"asg",betygsdata!Q23))</f>
        <v>0</v>
      </c>
      <c r="P23" s="6">
        <f>IF(betygsdata!R23=2,0,IF(betygsdata!R23=3,"asg",betygsdata!R23))</f>
        <v>0</v>
      </c>
      <c r="Q23" s="6">
        <f>IF(betygsdata!S23=2,0,IF(betygsdata!S23=3,"asg",betygsdata!S23))</f>
        <v>0</v>
      </c>
      <c r="R23" s="6">
        <f>IF(betygsdata!T23=2,0,IF(betygsdata!T23=3,"asg",betygsdata!T23))</f>
        <v>0</v>
      </c>
      <c r="S23" s="6">
        <f>IF(betygsdata!U23=2,0,IF(betygsdata!U23=3,"asg",betygsdata!U23))</f>
        <v>0</v>
      </c>
      <c r="T23" s="6">
        <f>IF(betygsdata!V23=2,0,IF(betygsdata!V23=3,"asg",betygsdata!V23))</f>
        <v>0</v>
      </c>
      <c r="U23" s="6">
        <f>IF(betygsdata!W23=2,0,IF(betygsdata!W23=3,"asg",betygsdata!W23))</f>
        <v>0</v>
      </c>
      <c r="V23" s="6">
        <f>IF(betygsdata!X23=2,0,IF(betygsdata!X23=3,"asg",betygsdata!X23))</f>
        <v>0</v>
      </c>
      <c r="W23" s="6">
        <f>IF(betygsdata!Y23=2,0,IF(betygsdata!Y23=3,"asg",betygsdata!Y23))</f>
        <v>0</v>
      </c>
      <c r="X23" s="6">
        <f>IF(betygsdata!Z23=2,0,IF(betygsdata!Z23=3,"asg",betygsdata!Z23))</f>
        <v>0</v>
      </c>
      <c r="Y23" s="6">
        <f>IF(betygsdata!AB23=2,0,IF(betygsdata!AB23=3,"asg",betygsdata!AB23))</f>
        <v>0</v>
      </c>
      <c r="Z23" s="6">
        <f>betygsdata!AD23</f>
        <v>0</v>
      </c>
    </row>
    <row r="24" spans="1:26" s="4" customFormat="1" ht="15" customHeight="1">
      <c r="A24" s="37">
        <f>betygsdata!A24</f>
        <v>0</v>
      </c>
      <c r="B24" s="3">
        <f>betygsdata!B24</f>
        <v>0</v>
      </c>
      <c r="C24" s="6">
        <f>IF(betygsdata!C24=2,0,IF(betygsdata!C24=3,"asg",betygsdata!C24))</f>
        <v>0</v>
      </c>
      <c r="D24" s="6">
        <f>IF(betygsdata!D24=2,0,IF(betygsdata!D24=3,"asg",betygsdata!D24))</f>
        <v>0</v>
      </c>
      <c r="E24" s="6">
        <f>IF(betygsdata!E24=2,0,IF(betygsdata!E24=3,"asg",betygsdata!E24))</f>
        <v>0</v>
      </c>
      <c r="F24" s="6">
        <f>IF(betygsdata!F24=2,0,IF(betygsdata!F24=3,"asg",betygsdata!F24))</f>
        <v>0</v>
      </c>
      <c r="G24" s="6">
        <f>IF(betygsdata!G24=2,0,IF(betygsdata!G24=3,"asg",betygsdata!G24))</f>
        <v>0</v>
      </c>
      <c r="H24" s="6">
        <f>IF(betygsdata!J24=2,0,IF(betygsdata!J24=3,"asg",betygsdata!J24))</f>
        <v>0</v>
      </c>
      <c r="I24" s="6">
        <f>IF(betygsdata!K24=2,0,IF(betygsdata!K24=3,"asg",betygsdata!K24))</f>
        <v>0</v>
      </c>
      <c r="J24" s="6">
        <f>IF(betygsdata!L24=2,0,IF(betygsdata!L24=3,"asg",betygsdata!L24))</f>
        <v>0</v>
      </c>
      <c r="K24" s="6">
        <f>IF(betygsdata!M24=2,0,IF(betygsdata!M24=3,"asg",betygsdata!M24))</f>
        <v>0</v>
      </c>
      <c r="L24" s="6">
        <f>IF(betygsdata!N24=2,0,IF(betygsdata!N24=3,"asg",betygsdata!N24))</f>
        <v>0</v>
      </c>
      <c r="M24" s="6">
        <f>IF(betygsdata!O24=2,0,IF(betygsdata!O24=3,"asg",betygsdata!O24))</f>
        <v>0</v>
      </c>
      <c r="N24" s="6">
        <f>IF(betygsdata!P24=2,0,IF(betygsdata!P24=3,"asg",betygsdata!P24))</f>
        <v>0</v>
      </c>
      <c r="O24" s="6">
        <f>IF(betygsdata!Q24=2,0,IF(betygsdata!Q24=3,"asg",betygsdata!Q24))</f>
        <v>0</v>
      </c>
      <c r="P24" s="6">
        <f>IF(betygsdata!R24=2,0,IF(betygsdata!R24=3,"asg",betygsdata!R24))</f>
        <v>0</v>
      </c>
      <c r="Q24" s="6">
        <f>IF(betygsdata!S24=2,0,IF(betygsdata!S24=3,"asg",betygsdata!S24))</f>
        <v>0</v>
      </c>
      <c r="R24" s="6">
        <f>IF(betygsdata!T24=2,0,IF(betygsdata!T24=3,"asg",betygsdata!T24))</f>
        <v>0</v>
      </c>
      <c r="S24" s="6">
        <f>IF(betygsdata!U24=2,0,IF(betygsdata!U24=3,"asg",betygsdata!U24))</f>
        <v>0</v>
      </c>
      <c r="T24" s="6">
        <f>IF(betygsdata!V24=2,0,IF(betygsdata!V24=3,"asg",betygsdata!V24))</f>
        <v>0</v>
      </c>
      <c r="U24" s="6">
        <f>IF(betygsdata!W24=2,0,IF(betygsdata!W24=3,"asg",betygsdata!W24))</f>
        <v>0</v>
      </c>
      <c r="V24" s="6">
        <f>IF(betygsdata!X24=2,0,IF(betygsdata!X24=3,"asg",betygsdata!X24))</f>
        <v>0</v>
      </c>
      <c r="W24" s="6">
        <f>IF(betygsdata!Y24=2,0,IF(betygsdata!Y24=3,"asg",betygsdata!Y24))</f>
        <v>0</v>
      </c>
      <c r="X24" s="6">
        <f>IF(betygsdata!Z24=2,0,IF(betygsdata!Z24=3,"asg",betygsdata!Z24))</f>
        <v>0</v>
      </c>
      <c r="Y24" s="6">
        <f>IF(betygsdata!AB24=2,0,IF(betygsdata!AB24=3,"asg",betygsdata!AB24))</f>
        <v>0</v>
      </c>
      <c r="Z24" s="6">
        <f>betygsdata!AD24</f>
        <v>0</v>
      </c>
    </row>
    <row r="25" spans="1:26" s="4" customFormat="1" ht="15" customHeight="1">
      <c r="A25" s="37">
        <f>betygsdata!A25</f>
        <v>0</v>
      </c>
      <c r="B25" s="3">
        <f>betygsdata!B25</f>
        <v>0</v>
      </c>
      <c r="C25" s="6">
        <f>IF(betygsdata!C25=2,0,IF(betygsdata!C25=3,"asg",betygsdata!C25))</f>
        <v>0</v>
      </c>
      <c r="D25" s="6">
        <f>IF(betygsdata!D25=2,0,IF(betygsdata!D25=3,"asg",betygsdata!D25))</f>
        <v>0</v>
      </c>
      <c r="E25" s="6">
        <f>IF(betygsdata!E25=2,0,IF(betygsdata!E25=3,"asg",betygsdata!E25))</f>
        <v>0</v>
      </c>
      <c r="F25" s="6">
        <f>IF(betygsdata!F25=2,0,IF(betygsdata!F25=3,"asg",betygsdata!F25))</f>
        <v>0</v>
      </c>
      <c r="G25" s="6">
        <f>IF(betygsdata!G25=2,0,IF(betygsdata!G25=3,"asg",betygsdata!G25))</f>
        <v>0</v>
      </c>
      <c r="H25" s="6">
        <f>IF(betygsdata!J25=2,0,IF(betygsdata!J25=3,"asg",betygsdata!J25))</f>
        <v>0</v>
      </c>
      <c r="I25" s="6">
        <f>IF(betygsdata!K25=2,0,IF(betygsdata!K25=3,"asg",betygsdata!K25))</f>
        <v>0</v>
      </c>
      <c r="J25" s="6">
        <f>IF(betygsdata!L25=2,0,IF(betygsdata!L25=3,"asg",betygsdata!L25))</f>
        <v>0</v>
      </c>
      <c r="K25" s="6">
        <f>IF(betygsdata!M25=2,0,IF(betygsdata!M25=3,"asg",betygsdata!M25))</f>
        <v>0</v>
      </c>
      <c r="L25" s="6">
        <f>IF(betygsdata!N25=2,0,IF(betygsdata!N25=3,"asg",betygsdata!N25))</f>
        <v>0</v>
      </c>
      <c r="M25" s="6">
        <f>IF(betygsdata!O25=2,0,IF(betygsdata!O25=3,"asg",betygsdata!O25))</f>
        <v>0</v>
      </c>
      <c r="N25" s="6">
        <f>IF(betygsdata!P25=2,0,IF(betygsdata!P25=3,"asg",betygsdata!P25))</f>
        <v>0</v>
      </c>
      <c r="O25" s="6">
        <f>IF(betygsdata!Q25=2,0,IF(betygsdata!Q25=3,"asg",betygsdata!Q25))</f>
        <v>0</v>
      </c>
      <c r="P25" s="6">
        <f>IF(betygsdata!R25=2,0,IF(betygsdata!R25=3,"asg",betygsdata!R25))</f>
        <v>0</v>
      </c>
      <c r="Q25" s="6">
        <f>IF(betygsdata!S25=2,0,IF(betygsdata!S25=3,"asg",betygsdata!S25))</f>
        <v>0</v>
      </c>
      <c r="R25" s="6">
        <f>IF(betygsdata!T25=2,0,IF(betygsdata!T25=3,"asg",betygsdata!T25))</f>
        <v>0</v>
      </c>
      <c r="S25" s="6">
        <f>IF(betygsdata!U25=2,0,IF(betygsdata!U25=3,"asg",betygsdata!U25))</f>
        <v>0</v>
      </c>
      <c r="T25" s="6">
        <f>IF(betygsdata!V25=2,0,IF(betygsdata!V25=3,"asg",betygsdata!V25))</f>
        <v>0</v>
      </c>
      <c r="U25" s="6">
        <f>IF(betygsdata!W25=2,0,IF(betygsdata!W25=3,"asg",betygsdata!W25))</f>
        <v>0</v>
      </c>
      <c r="V25" s="6">
        <f>IF(betygsdata!X25=2,0,IF(betygsdata!X25=3,"asg",betygsdata!X25))</f>
        <v>0</v>
      </c>
      <c r="W25" s="6">
        <f>IF(betygsdata!Y25=2,0,IF(betygsdata!Y25=3,"asg",betygsdata!Y25))</f>
        <v>0</v>
      </c>
      <c r="X25" s="6">
        <f>IF(betygsdata!Z25=2,0,IF(betygsdata!Z25=3,"asg",betygsdata!Z25))</f>
        <v>0</v>
      </c>
      <c r="Y25" s="6">
        <f>IF(betygsdata!AB25=2,0,IF(betygsdata!AB25=3,"asg",betygsdata!AB25))</f>
        <v>0</v>
      </c>
      <c r="Z25" s="6">
        <f>betygsdata!AD25</f>
        <v>0</v>
      </c>
    </row>
    <row r="26" spans="1:26" ht="15" customHeight="1">
      <c r="A26" s="37">
        <f>betygsdata!A26</f>
        <v>0</v>
      </c>
      <c r="B26" s="3">
        <f>betygsdata!B26</f>
        <v>0</v>
      </c>
      <c r="C26" s="6">
        <f>IF(betygsdata!C26=2,0,IF(betygsdata!C26=3,"asg",betygsdata!C26))</f>
        <v>0</v>
      </c>
      <c r="D26" s="6">
        <f>IF(betygsdata!D26=2,0,IF(betygsdata!D26=3,"asg",betygsdata!D26))</f>
        <v>0</v>
      </c>
      <c r="E26" s="6">
        <f>IF(betygsdata!E26=2,0,IF(betygsdata!E26=3,"asg",betygsdata!E26))</f>
        <v>0</v>
      </c>
      <c r="F26" s="6">
        <f>IF(betygsdata!F26=2,0,IF(betygsdata!F26=3,"asg",betygsdata!F26))</f>
        <v>0</v>
      </c>
      <c r="G26" s="6">
        <f>IF(betygsdata!G26=2,0,IF(betygsdata!G26=3,"asg",betygsdata!G26))</f>
        <v>0</v>
      </c>
      <c r="H26" s="6">
        <f>IF(betygsdata!J26=2,0,IF(betygsdata!J26=3,"asg",betygsdata!J26))</f>
        <v>0</v>
      </c>
      <c r="I26" s="6">
        <f>IF(betygsdata!K26=2,0,IF(betygsdata!K26=3,"asg",betygsdata!K26))</f>
        <v>0</v>
      </c>
      <c r="J26" s="6">
        <f>IF(betygsdata!L26=2,0,IF(betygsdata!L26=3,"asg",betygsdata!L26))</f>
        <v>0</v>
      </c>
      <c r="K26" s="6">
        <f>IF(betygsdata!M26=2,0,IF(betygsdata!M26=3,"asg",betygsdata!M26))</f>
        <v>0</v>
      </c>
      <c r="L26" s="6">
        <f>IF(betygsdata!N26=2,0,IF(betygsdata!N26=3,"asg",betygsdata!N26))</f>
        <v>0</v>
      </c>
      <c r="M26" s="6">
        <f>IF(betygsdata!O26=2,0,IF(betygsdata!O26=3,"asg",betygsdata!O26))</f>
        <v>0</v>
      </c>
      <c r="N26" s="6">
        <f>IF(betygsdata!P26=2,0,IF(betygsdata!P26=3,"asg",betygsdata!P26))</f>
        <v>0</v>
      </c>
      <c r="O26" s="6">
        <f>IF(betygsdata!Q26=2,0,IF(betygsdata!Q26=3,"asg",betygsdata!Q26))</f>
        <v>0</v>
      </c>
      <c r="P26" s="6">
        <f>IF(betygsdata!R26=2,0,IF(betygsdata!R26=3,"asg",betygsdata!R26))</f>
        <v>0</v>
      </c>
      <c r="Q26" s="6">
        <f>IF(betygsdata!S26=2,0,IF(betygsdata!S26=3,"asg",betygsdata!S26))</f>
        <v>0</v>
      </c>
      <c r="R26" s="6">
        <f>IF(betygsdata!T26=2,0,IF(betygsdata!T26=3,"asg",betygsdata!T26))</f>
        <v>0</v>
      </c>
      <c r="S26" s="6">
        <f>IF(betygsdata!U26=2,0,IF(betygsdata!U26=3,"asg",betygsdata!U26))</f>
        <v>0</v>
      </c>
      <c r="T26" s="6">
        <f>IF(betygsdata!V26=2,0,IF(betygsdata!V26=3,"asg",betygsdata!V26))</f>
        <v>0</v>
      </c>
      <c r="U26" s="6">
        <f>IF(betygsdata!W26=2,0,IF(betygsdata!W26=3,"asg",betygsdata!W26))</f>
        <v>0</v>
      </c>
      <c r="V26" s="6">
        <f>IF(betygsdata!X26=2,0,IF(betygsdata!X26=3,"asg",betygsdata!X26))</f>
        <v>0</v>
      </c>
      <c r="W26" s="6">
        <f>IF(betygsdata!Y26=2,0,IF(betygsdata!Y26=3,"asg",betygsdata!Y26))</f>
        <v>0</v>
      </c>
      <c r="X26" s="6">
        <f>IF(betygsdata!Z26=2,0,IF(betygsdata!Z26=3,"asg",betygsdata!Z26))</f>
        <v>0</v>
      </c>
      <c r="Y26" s="6">
        <f>IF(betygsdata!AB26=2,0,IF(betygsdata!AB26=3,"asg",betygsdata!AB26))</f>
        <v>0</v>
      </c>
      <c r="Z26" s="6">
        <f>betygsdata!AD26</f>
        <v>0</v>
      </c>
    </row>
    <row r="27" spans="1:26" ht="15" customHeight="1">
      <c r="A27" s="37">
        <f>betygsdata!A27</f>
        <v>0</v>
      </c>
      <c r="B27" s="3">
        <f>betygsdata!B27</f>
        <v>0</v>
      </c>
      <c r="C27" s="6">
        <f>IF(betygsdata!C27=2,0,IF(betygsdata!C27=3,"asg",betygsdata!C27))</f>
        <v>0</v>
      </c>
      <c r="D27" s="6">
        <f>IF(betygsdata!D27=2,0,IF(betygsdata!D27=3,"asg",betygsdata!D27))</f>
        <v>0</v>
      </c>
      <c r="E27" s="6">
        <f>IF(betygsdata!E27=2,0,IF(betygsdata!E27=3,"asg",betygsdata!E27))</f>
        <v>0</v>
      </c>
      <c r="F27" s="6">
        <f>IF(betygsdata!F27=2,0,IF(betygsdata!F27=3,"asg",betygsdata!F27))</f>
        <v>0</v>
      </c>
      <c r="G27" s="6">
        <f>IF(betygsdata!G27=2,0,IF(betygsdata!G27=3,"asg",betygsdata!G27))</f>
        <v>0</v>
      </c>
      <c r="H27" s="6">
        <f>IF(betygsdata!J27=2,0,IF(betygsdata!J27=3,"asg",betygsdata!J27))</f>
        <v>0</v>
      </c>
      <c r="I27" s="6">
        <f>IF(betygsdata!K27=2,0,IF(betygsdata!K27=3,"asg",betygsdata!K27))</f>
        <v>0</v>
      </c>
      <c r="J27" s="6">
        <f>IF(betygsdata!L27=2,0,IF(betygsdata!L27=3,"asg",betygsdata!L27))</f>
        <v>0</v>
      </c>
      <c r="K27" s="6">
        <f>IF(betygsdata!M27=2,0,IF(betygsdata!M27=3,"asg",betygsdata!M27))</f>
        <v>0</v>
      </c>
      <c r="L27" s="6">
        <f>IF(betygsdata!N27=2,0,IF(betygsdata!N27=3,"asg",betygsdata!N27))</f>
        <v>0</v>
      </c>
      <c r="M27" s="6">
        <f>IF(betygsdata!O27=2,0,IF(betygsdata!O27=3,"asg",betygsdata!O27))</f>
        <v>0</v>
      </c>
      <c r="N27" s="6">
        <f>IF(betygsdata!P27=2,0,IF(betygsdata!P27=3,"asg",betygsdata!P27))</f>
        <v>0</v>
      </c>
      <c r="O27" s="6">
        <f>IF(betygsdata!Q27=2,0,IF(betygsdata!Q27=3,"asg",betygsdata!Q27))</f>
        <v>0</v>
      </c>
      <c r="P27" s="6">
        <f>IF(betygsdata!R27=2,0,IF(betygsdata!R27=3,"asg",betygsdata!R27))</f>
        <v>0</v>
      </c>
      <c r="Q27" s="6">
        <f>IF(betygsdata!S27=2,0,IF(betygsdata!S27=3,"asg",betygsdata!S27))</f>
        <v>0</v>
      </c>
      <c r="R27" s="6">
        <f>IF(betygsdata!T27=2,0,IF(betygsdata!T27=3,"asg",betygsdata!T27))</f>
        <v>0</v>
      </c>
      <c r="S27" s="6">
        <f>IF(betygsdata!U27=2,0,IF(betygsdata!U27=3,"asg",betygsdata!U27))</f>
        <v>0</v>
      </c>
      <c r="T27" s="6">
        <f>IF(betygsdata!V27=2,0,IF(betygsdata!V27=3,"asg",betygsdata!V27))</f>
        <v>0</v>
      </c>
      <c r="U27" s="6">
        <f>IF(betygsdata!W27=2,0,IF(betygsdata!W27=3,"asg",betygsdata!W27))</f>
        <v>0</v>
      </c>
      <c r="V27" s="6">
        <f>IF(betygsdata!X27=2,0,IF(betygsdata!X27=3,"asg",betygsdata!X27))</f>
        <v>0</v>
      </c>
      <c r="W27" s="6">
        <f>IF(betygsdata!Y27=2,0,IF(betygsdata!Y27=3,"asg",betygsdata!Y27))</f>
        <v>0</v>
      </c>
      <c r="X27" s="6">
        <f>IF(betygsdata!Z27=2,0,IF(betygsdata!Z27=3,"asg",betygsdata!Z27))</f>
        <v>0</v>
      </c>
      <c r="Y27" s="6">
        <f>IF(betygsdata!AB27=2,0,IF(betygsdata!AB27=3,"asg",betygsdata!AB27))</f>
        <v>0</v>
      </c>
      <c r="Z27" s="6">
        <f>betygsdata!AD27</f>
        <v>0</v>
      </c>
    </row>
    <row r="28" spans="1:26" ht="15" customHeight="1">
      <c r="A28" s="37">
        <f>betygsdata!A28</f>
        <v>0</v>
      </c>
      <c r="B28" s="3">
        <f>betygsdata!B28</f>
        <v>0</v>
      </c>
      <c r="C28" s="6">
        <f>IF(betygsdata!C28=2,0,IF(betygsdata!C28=3,"asg",betygsdata!C28))</f>
        <v>0</v>
      </c>
      <c r="D28" s="6">
        <f>IF(betygsdata!D28=2,0,IF(betygsdata!D28=3,"asg",betygsdata!D28))</f>
        <v>0</v>
      </c>
      <c r="E28" s="6">
        <f>IF(betygsdata!E28=2,0,IF(betygsdata!E28=3,"asg",betygsdata!E28))</f>
        <v>0</v>
      </c>
      <c r="F28" s="6">
        <f>IF(betygsdata!F28=2,0,IF(betygsdata!F28=3,"asg",betygsdata!F28))</f>
        <v>0</v>
      </c>
      <c r="G28" s="6">
        <f>IF(betygsdata!G28=2,0,IF(betygsdata!G28=3,"asg",betygsdata!G28))</f>
        <v>0</v>
      </c>
      <c r="H28" s="6">
        <f>IF(betygsdata!J28=2,0,IF(betygsdata!J28=3,"asg",betygsdata!J28))</f>
        <v>0</v>
      </c>
      <c r="I28" s="6">
        <f>IF(betygsdata!K28=2,0,IF(betygsdata!K28=3,"asg",betygsdata!K28))</f>
        <v>0</v>
      </c>
      <c r="J28" s="6">
        <f>IF(betygsdata!L28=2,0,IF(betygsdata!L28=3,"asg",betygsdata!L28))</f>
        <v>0</v>
      </c>
      <c r="K28" s="6">
        <f>IF(betygsdata!M28=2,0,IF(betygsdata!M28=3,"asg",betygsdata!M28))</f>
        <v>0</v>
      </c>
      <c r="L28" s="6">
        <f>IF(betygsdata!N28=2,0,IF(betygsdata!N28=3,"asg",betygsdata!N28))</f>
        <v>0</v>
      </c>
      <c r="M28" s="6">
        <f>IF(betygsdata!O28=2,0,IF(betygsdata!O28=3,"asg",betygsdata!O28))</f>
        <v>0</v>
      </c>
      <c r="N28" s="6">
        <f>IF(betygsdata!P28=2,0,IF(betygsdata!P28=3,"asg",betygsdata!P28))</f>
        <v>0</v>
      </c>
      <c r="O28" s="6">
        <f>IF(betygsdata!Q28=2,0,IF(betygsdata!Q28=3,"asg",betygsdata!Q28))</f>
        <v>0</v>
      </c>
      <c r="P28" s="6">
        <f>IF(betygsdata!R28=2,0,IF(betygsdata!R28=3,"asg",betygsdata!R28))</f>
        <v>0</v>
      </c>
      <c r="Q28" s="6">
        <f>IF(betygsdata!S28=2,0,IF(betygsdata!S28=3,"asg",betygsdata!S28))</f>
        <v>0</v>
      </c>
      <c r="R28" s="6">
        <f>IF(betygsdata!T28=2,0,IF(betygsdata!T28=3,"asg",betygsdata!T28))</f>
        <v>0</v>
      </c>
      <c r="S28" s="6">
        <f>IF(betygsdata!U28=2,0,IF(betygsdata!U28=3,"asg",betygsdata!U28))</f>
        <v>0</v>
      </c>
      <c r="T28" s="6">
        <f>IF(betygsdata!V28=2,0,IF(betygsdata!V28=3,"asg",betygsdata!V28))</f>
        <v>0</v>
      </c>
      <c r="U28" s="6">
        <f>IF(betygsdata!W28=2,0,IF(betygsdata!W28=3,"asg",betygsdata!W28))</f>
        <v>0</v>
      </c>
      <c r="V28" s="6">
        <f>IF(betygsdata!X28=2,0,IF(betygsdata!X28=3,"asg",betygsdata!X28))</f>
        <v>0</v>
      </c>
      <c r="W28" s="6">
        <f>IF(betygsdata!Y28=2,0,IF(betygsdata!Y28=3,"asg",betygsdata!Y28))</f>
        <v>0</v>
      </c>
      <c r="X28" s="6">
        <f>IF(betygsdata!Z28=2,0,IF(betygsdata!Z28=3,"asg",betygsdata!Z28))</f>
        <v>0</v>
      </c>
      <c r="Y28" s="6">
        <f>IF(betygsdata!AB28=2,0,IF(betygsdata!AB28=3,"asg",betygsdata!AB28))</f>
        <v>0</v>
      </c>
      <c r="Z28" s="6">
        <f>betygsdata!AD28</f>
        <v>0</v>
      </c>
    </row>
    <row r="29" spans="1:26" ht="15" customHeight="1">
      <c r="A29" s="37">
        <f>betygsdata!A29</f>
        <v>0</v>
      </c>
      <c r="B29" s="3">
        <f>betygsdata!B29</f>
        <v>0</v>
      </c>
      <c r="C29" s="6">
        <f>IF(betygsdata!C29=2,0,IF(betygsdata!C29=3,"asg",betygsdata!C29))</f>
        <v>0</v>
      </c>
      <c r="D29" s="6">
        <f>IF(betygsdata!D29=2,0,IF(betygsdata!D29=3,"asg",betygsdata!D29))</f>
        <v>0</v>
      </c>
      <c r="E29" s="6">
        <f>IF(betygsdata!E29=2,0,IF(betygsdata!E29=3,"asg",betygsdata!E29))</f>
        <v>0</v>
      </c>
      <c r="F29" s="6">
        <f>IF(betygsdata!F29=2,0,IF(betygsdata!F29=3,"asg",betygsdata!F29))</f>
        <v>0</v>
      </c>
      <c r="G29" s="6">
        <f>IF(betygsdata!G29=2,0,IF(betygsdata!G29=3,"asg",betygsdata!G29))</f>
        <v>0</v>
      </c>
      <c r="H29" s="6">
        <f>IF(betygsdata!J29=2,0,IF(betygsdata!J29=3,"asg",betygsdata!J29))</f>
        <v>0</v>
      </c>
      <c r="I29" s="6">
        <f>IF(betygsdata!K29=2,0,IF(betygsdata!K29=3,"asg",betygsdata!K29))</f>
        <v>0</v>
      </c>
      <c r="J29" s="6">
        <f>IF(betygsdata!L29=2,0,IF(betygsdata!L29=3,"asg",betygsdata!L29))</f>
        <v>0</v>
      </c>
      <c r="K29" s="6">
        <f>IF(betygsdata!M29=2,0,IF(betygsdata!M29=3,"asg",betygsdata!M29))</f>
        <v>0</v>
      </c>
      <c r="L29" s="6">
        <f>IF(betygsdata!N29=2,0,IF(betygsdata!N29=3,"asg",betygsdata!N29))</f>
        <v>0</v>
      </c>
      <c r="M29" s="6">
        <f>IF(betygsdata!O29=2,0,IF(betygsdata!O29=3,"asg",betygsdata!O29))</f>
        <v>0</v>
      </c>
      <c r="N29" s="6">
        <f>IF(betygsdata!P29=2,0,IF(betygsdata!P29=3,"asg",betygsdata!P29))</f>
        <v>0</v>
      </c>
      <c r="O29" s="6">
        <f>IF(betygsdata!Q29=2,0,IF(betygsdata!Q29=3,"asg",betygsdata!Q29))</f>
        <v>0</v>
      </c>
      <c r="P29" s="6">
        <f>IF(betygsdata!R29=2,0,IF(betygsdata!R29=3,"asg",betygsdata!R29))</f>
        <v>0</v>
      </c>
      <c r="Q29" s="6">
        <f>IF(betygsdata!S29=2,0,IF(betygsdata!S29=3,"asg",betygsdata!S29))</f>
        <v>0</v>
      </c>
      <c r="R29" s="6">
        <f>IF(betygsdata!T29=2,0,IF(betygsdata!T29=3,"asg",betygsdata!T29))</f>
        <v>0</v>
      </c>
      <c r="S29" s="6">
        <f>IF(betygsdata!U29=2,0,IF(betygsdata!U29=3,"asg",betygsdata!U29))</f>
        <v>0</v>
      </c>
      <c r="T29" s="6">
        <f>IF(betygsdata!V29=2,0,IF(betygsdata!V29=3,"asg",betygsdata!V29))</f>
        <v>0</v>
      </c>
      <c r="U29" s="6">
        <f>IF(betygsdata!W29=2,0,IF(betygsdata!W29=3,"asg",betygsdata!W29))</f>
        <v>0</v>
      </c>
      <c r="V29" s="6">
        <f>IF(betygsdata!X29=2,0,IF(betygsdata!X29=3,"asg",betygsdata!X29))</f>
        <v>0</v>
      </c>
      <c r="W29" s="6">
        <f>IF(betygsdata!Y29=2,0,IF(betygsdata!Y29=3,"asg",betygsdata!Y29))</f>
        <v>0</v>
      </c>
      <c r="X29" s="6">
        <f>IF(betygsdata!Z29=2,0,IF(betygsdata!Z29=3,"asg",betygsdata!Z29))</f>
        <v>0</v>
      </c>
      <c r="Y29" s="6">
        <f>IF(betygsdata!AB29=2,0,IF(betygsdata!AB29=3,"asg",betygsdata!AB29))</f>
        <v>0</v>
      </c>
      <c r="Z29" s="6">
        <f>betygsdata!AD29</f>
        <v>0</v>
      </c>
    </row>
    <row r="30" spans="1:26" ht="15" customHeight="1">
      <c r="A30" s="37">
        <f>betygsdata!A30</f>
        <v>0</v>
      </c>
      <c r="B30" s="3">
        <f>betygsdata!B30</f>
        <v>0</v>
      </c>
      <c r="C30" s="6">
        <f>IF(betygsdata!C30=2,0,IF(betygsdata!C30=3,"asg",betygsdata!C30))</f>
        <v>0</v>
      </c>
      <c r="D30" s="6">
        <f>IF(betygsdata!D30=2,0,IF(betygsdata!D30=3,"asg",betygsdata!D30))</f>
        <v>0</v>
      </c>
      <c r="E30" s="6">
        <f>IF(betygsdata!E30=2,0,IF(betygsdata!E30=3,"asg",betygsdata!E30))</f>
        <v>0</v>
      </c>
      <c r="F30" s="6">
        <f>IF(betygsdata!F30=2,0,IF(betygsdata!F30=3,"asg",betygsdata!F30))</f>
        <v>0</v>
      </c>
      <c r="G30" s="6">
        <f>IF(betygsdata!G30=2,0,IF(betygsdata!G30=3,"asg",betygsdata!G30))</f>
        <v>0</v>
      </c>
      <c r="H30" s="6">
        <f>IF(betygsdata!J30=2,0,IF(betygsdata!J30=3,"asg",betygsdata!J30))</f>
        <v>0</v>
      </c>
      <c r="I30" s="6">
        <f>IF(betygsdata!K30=2,0,IF(betygsdata!K30=3,"asg",betygsdata!K30))</f>
        <v>0</v>
      </c>
      <c r="J30" s="6">
        <f>IF(betygsdata!L30=2,0,IF(betygsdata!L30=3,"asg",betygsdata!L30))</f>
        <v>0</v>
      </c>
      <c r="K30" s="6">
        <f>IF(betygsdata!M30=2,0,IF(betygsdata!M30=3,"asg",betygsdata!M30))</f>
        <v>0</v>
      </c>
      <c r="L30" s="6">
        <f>IF(betygsdata!N30=2,0,IF(betygsdata!N30=3,"asg",betygsdata!N30))</f>
        <v>0</v>
      </c>
      <c r="M30" s="6">
        <f>IF(betygsdata!O30=2,0,IF(betygsdata!O30=3,"asg",betygsdata!O30))</f>
        <v>0</v>
      </c>
      <c r="N30" s="6">
        <f>IF(betygsdata!P30=2,0,IF(betygsdata!P30=3,"asg",betygsdata!P30))</f>
        <v>0</v>
      </c>
      <c r="O30" s="6">
        <f>IF(betygsdata!Q30=2,0,IF(betygsdata!Q30=3,"asg",betygsdata!Q30))</f>
        <v>0</v>
      </c>
      <c r="P30" s="6">
        <f>IF(betygsdata!R30=2,0,IF(betygsdata!R30=3,"asg",betygsdata!R30))</f>
        <v>0</v>
      </c>
      <c r="Q30" s="6">
        <f>IF(betygsdata!S30=2,0,IF(betygsdata!S30=3,"asg",betygsdata!S30))</f>
        <v>0</v>
      </c>
      <c r="R30" s="6">
        <f>IF(betygsdata!T30=2,0,IF(betygsdata!T30=3,"asg",betygsdata!T30))</f>
        <v>0</v>
      </c>
      <c r="S30" s="6">
        <f>IF(betygsdata!U30=2,0,IF(betygsdata!U30=3,"asg",betygsdata!U30))</f>
        <v>0</v>
      </c>
      <c r="T30" s="6">
        <f>IF(betygsdata!V30=2,0,IF(betygsdata!V30=3,"asg",betygsdata!V30))</f>
        <v>0</v>
      </c>
      <c r="U30" s="6">
        <f>IF(betygsdata!W30=2,0,IF(betygsdata!W30=3,"asg",betygsdata!W30))</f>
        <v>0</v>
      </c>
      <c r="V30" s="6">
        <f>IF(betygsdata!X30=2,0,IF(betygsdata!X30=3,"asg",betygsdata!X30))</f>
        <v>0</v>
      </c>
      <c r="W30" s="6">
        <f>IF(betygsdata!Y30=2,0,IF(betygsdata!Y30=3,"asg",betygsdata!Y30))</f>
        <v>0</v>
      </c>
      <c r="X30" s="6">
        <f>IF(betygsdata!Z30=2,0,IF(betygsdata!Z30=3,"asg",betygsdata!Z30))</f>
        <v>0</v>
      </c>
      <c r="Y30" s="6">
        <f>IF(betygsdata!AB30=2,0,IF(betygsdata!AB30=3,"asg",betygsdata!AB30))</f>
        <v>0</v>
      </c>
      <c r="Z30" s="6">
        <f>betygsdata!AD30</f>
        <v>0</v>
      </c>
    </row>
    <row r="31" spans="1:26" ht="15" customHeight="1">
      <c r="A31" s="37">
        <f>betygsdata!A31</f>
        <v>0</v>
      </c>
      <c r="B31" s="3">
        <f>betygsdata!B31</f>
        <v>0</v>
      </c>
      <c r="C31" s="6">
        <f>IF(betygsdata!C31=2,0,IF(betygsdata!C31=3,"asg",betygsdata!C31))</f>
        <v>0</v>
      </c>
      <c r="D31" s="6">
        <f>IF(betygsdata!D31=2,0,IF(betygsdata!D31=3,"asg",betygsdata!D31))</f>
        <v>0</v>
      </c>
      <c r="E31" s="6">
        <f>IF(betygsdata!E31=2,0,IF(betygsdata!E31=3,"asg",betygsdata!E31))</f>
        <v>0</v>
      </c>
      <c r="F31" s="6">
        <f>IF(betygsdata!F31=2,0,IF(betygsdata!F31=3,"asg",betygsdata!F31))</f>
        <v>0</v>
      </c>
      <c r="G31" s="6">
        <f>IF(betygsdata!G31=2,0,IF(betygsdata!G31=3,"asg",betygsdata!G31))</f>
        <v>0</v>
      </c>
      <c r="H31" s="6">
        <f>IF(betygsdata!J31=2,0,IF(betygsdata!J31=3,"asg",betygsdata!J31))</f>
        <v>0</v>
      </c>
      <c r="I31" s="6">
        <f>IF(betygsdata!K31=2,0,IF(betygsdata!K31=3,"asg",betygsdata!K31))</f>
        <v>0</v>
      </c>
      <c r="J31" s="6">
        <f>IF(betygsdata!L31=2,0,IF(betygsdata!L31=3,"asg",betygsdata!L31))</f>
        <v>0</v>
      </c>
      <c r="K31" s="6">
        <f>IF(betygsdata!M31=2,0,IF(betygsdata!M31=3,"asg",betygsdata!M31))</f>
        <v>0</v>
      </c>
      <c r="L31" s="6">
        <f>IF(betygsdata!N31=2,0,IF(betygsdata!N31=3,"asg",betygsdata!N31))</f>
        <v>0</v>
      </c>
      <c r="M31" s="6">
        <f>IF(betygsdata!O31=2,0,IF(betygsdata!O31=3,"asg",betygsdata!O31))</f>
        <v>0</v>
      </c>
      <c r="N31" s="6">
        <f>IF(betygsdata!P31=2,0,IF(betygsdata!P31=3,"asg",betygsdata!P31))</f>
        <v>0</v>
      </c>
      <c r="O31" s="6">
        <f>IF(betygsdata!Q31=2,0,IF(betygsdata!Q31=3,"asg",betygsdata!Q31))</f>
        <v>0</v>
      </c>
      <c r="P31" s="6">
        <f>IF(betygsdata!R31=2,0,IF(betygsdata!R31=3,"asg",betygsdata!R31))</f>
        <v>0</v>
      </c>
      <c r="Q31" s="6">
        <f>IF(betygsdata!S31=2,0,IF(betygsdata!S31=3,"asg",betygsdata!S31))</f>
        <v>0</v>
      </c>
      <c r="R31" s="6">
        <f>IF(betygsdata!T31=2,0,IF(betygsdata!T31=3,"asg",betygsdata!T31))</f>
        <v>0</v>
      </c>
      <c r="S31" s="6">
        <f>IF(betygsdata!U31=2,0,IF(betygsdata!U31=3,"asg",betygsdata!U31))</f>
        <v>0</v>
      </c>
      <c r="T31" s="6">
        <f>IF(betygsdata!V31=2,0,IF(betygsdata!V31=3,"asg",betygsdata!V31))</f>
        <v>0</v>
      </c>
      <c r="U31" s="6">
        <f>IF(betygsdata!W31=2,0,IF(betygsdata!W31=3,"asg",betygsdata!W31))</f>
        <v>0</v>
      </c>
      <c r="V31" s="6">
        <f>IF(betygsdata!X31=2,0,IF(betygsdata!X31=3,"asg",betygsdata!X31))</f>
        <v>0</v>
      </c>
      <c r="W31" s="6">
        <f>IF(betygsdata!Y31=2,0,IF(betygsdata!Y31=3,"asg",betygsdata!Y31))</f>
        <v>0</v>
      </c>
      <c r="X31" s="6">
        <f>IF(betygsdata!Z31=2,0,IF(betygsdata!Z31=3,"asg",betygsdata!Z31))</f>
        <v>0</v>
      </c>
      <c r="Y31" s="6">
        <f>IF(betygsdata!AB31=2,0,IF(betygsdata!AB31=3,"asg",betygsdata!AB31))</f>
        <v>0</v>
      </c>
      <c r="Z31" s="6">
        <f>betygsdata!AD31</f>
        <v>0</v>
      </c>
    </row>
    <row r="32" spans="1:26" ht="15" customHeight="1">
      <c r="A32" s="37">
        <f>betygsdata!A32</f>
        <v>0</v>
      </c>
      <c r="B32" s="3">
        <f>betygsdata!B32</f>
        <v>0</v>
      </c>
      <c r="C32" s="6">
        <f>IF(betygsdata!C32=2,0,IF(betygsdata!C32=3,"asg",betygsdata!C32))</f>
        <v>0</v>
      </c>
      <c r="D32" s="6">
        <f>IF(betygsdata!D32=2,0,IF(betygsdata!D32=3,"asg",betygsdata!D32))</f>
        <v>0</v>
      </c>
      <c r="E32" s="6">
        <f>IF(betygsdata!E32=2,0,IF(betygsdata!E32=3,"asg",betygsdata!E32))</f>
        <v>0</v>
      </c>
      <c r="F32" s="6">
        <f>IF(betygsdata!F32=2,0,IF(betygsdata!F32=3,"asg",betygsdata!F32))</f>
        <v>0</v>
      </c>
      <c r="G32" s="6">
        <f>IF(betygsdata!G32=2,0,IF(betygsdata!G32=3,"asg",betygsdata!G32))</f>
        <v>0</v>
      </c>
      <c r="H32" s="6">
        <f>IF(betygsdata!J32=2,0,IF(betygsdata!J32=3,"asg",betygsdata!J32))</f>
        <v>0</v>
      </c>
      <c r="I32" s="6">
        <f>IF(betygsdata!K32=2,0,IF(betygsdata!K32=3,"asg",betygsdata!K32))</f>
        <v>0</v>
      </c>
      <c r="J32" s="6">
        <f>IF(betygsdata!L32=2,0,IF(betygsdata!L32=3,"asg",betygsdata!L32))</f>
        <v>0</v>
      </c>
      <c r="K32" s="6">
        <f>IF(betygsdata!M32=2,0,IF(betygsdata!M32=3,"asg",betygsdata!M32))</f>
        <v>0</v>
      </c>
      <c r="L32" s="6">
        <f>IF(betygsdata!N32=2,0,IF(betygsdata!N32=3,"asg",betygsdata!N32))</f>
        <v>0</v>
      </c>
      <c r="M32" s="6">
        <f>IF(betygsdata!O32=2,0,IF(betygsdata!O32=3,"asg",betygsdata!O32))</f>
        <v>0</v>
      </c>
      <c r="N32" s="6">
        <f>IF(betygsdata!P32=2,0,IF(betygsdata!P32=3,"asg",betygsdata!P32))</f>
        <v>0</v>
      </c>
      <c r="O32" s="6">
        <f>IF(betygsdata!Q32=2,0,IF(betygsdata!Q32=3,"asg",betygsdata!Q32))</f>
        <v>0</v>
      </c>
      <c r="P32" s="6">
        <f>IF(betygsdata!R32=2,0,IF(betygsdata!R32=3,"asg",betygsdata!R32))</f>
        <v>0</v>
      </c>
      <c r="Q32" s="6">
        <f>IF(betygsdata!S32=2,0,IF(betygsdata!S32=3,"asg",betygsdata!S32))</f>
        <v>0</v>
      </c>
      <c r="R32" s="6">
        <f>IF(betygsdata!T32=2,0,IF(betygsdata!T32=3,"asg",betygsdata!T32))</f>
        <v>0</v>
      </c>
      <c r="S32" s="6">
        <f>IF(betygsdata!U32=2,0,IF(betygsdata!U32=3,"asg",betygsdata!U32))</f>
        <v>0</v>
      </c>
      <c r="T32" s="6">
        <f>IF(betygsdata!V32=2,0,IF(betygsdata!V32=3,"asg",betygsdata!V32))</f>
        <v>0</v>
      </c>
      <c r="U32" s="6">
        <f>IF(betygsdata!W32=2,0,IF(betygsdata!W32=3,"asg",betygsdata!W32))</f>
        <v>0</v>
      </c>
      <c r="V32" s="6">
        <f>IF(betygsdata!X32=2,0,IF(betygsdata!X32=3,"asg",betygsdata!X32))</f>
        <v>0</v>
      </c>
      <c r="W32" s="6">
        <f>IF(betygsdata!Y32=2,0,IF(betygsdata!Y32=3,"asg",betygsdata!Y32))</f>
        <v>0</v>
      </c>
      <c r="X32" s="6">
        <f>IF(betygsdata!Z32=2,0,IF(betygsdata!Z32=3,"asg",betygsdata!Z32))</f>
        <v>0</v>
      </c>
      <c r="Y32" s="6">
        <f>IF(betygsdata!AB32=2,0,IF(betygsdata!AB32=3,"asg",betygsdata!AB32))</f>
        <v>0</v>
      </c>
      <c r="Z32" s="6">
        <f>betygsdata!AD32</f>
        <v>0</v>
      </c>
    </row>
    <row r="33" spans="1:26">
      <c r="A33" s="37">
        <f>betygsdata!A33</f>
        <v>0</v>
      </c>
      <c r="B33" s="3">
        <f>betygsdata!B33</f>
        <v>0</v>
      </c>
      <c r="C33" s="6">
        <f>IF(betygsdata!C33=2,0,IF(betygsdata!C33=3,"asg",betygsdata!C33))</f>
        <v>0</v>
      </c>
      <c r="D33" s="6">
        <f>IF(betygsdata!D33=2,0,IF(betygsdata!D33=3,"asg",betygsdata!D33))</f>
        <v>0</v>
      </c>
      <c r="E33" s="6">
        <f>IF(betygsdata!E33=2,0,IF(betygsdata!E33=3,"asg",betygsdata!E33))</f>
        <v>0</v>
      </c>
      <c r="F33" s="6">
        <f>IF(betygsdata!F33=2,0,IF(betygsdata!F33=3,"asg",betygsdata!F33))</f>
        <v>0</v>
      </c>
      <c r="G33" s="6">
        <f>IF(betygsdata!G33=2,0,IF(betygsdata!G33=3,"asg",betygsdata!G33))</f>
        <v>0</v>
      </c>
      <c r="H33" s="6">
        <f>IF(betygsdata!J33=2,0,IF(betygsdata!J33=3,"asg",betygsdata!J33))</f>
        <v>0</v>
      </c>
      <c r="I33" s="6">
        <f>IF(betygsdata!K33=2,0,IF(betygsdata!K33=3,"asg",betygsdata!K33))</f>
        <v>0</v>
      </c>
      <c r="J33" s="6">
        <f>IF(betygsdata!L33=2,0,IF(betygsdata!L33=3,"asg",betygsdata!L33))</f>
        <v>0</v>
      </c>
      <c r="K33" s="6">
        <f>IF(betygsdata!M33=2,0,IF(betygsdata!M33=3,"asg",betygsdata!M33))</f>
        <v>0</v>
      </c>
      <c r="L33" s="6">
        <f>IF(betygsdata!N33=2,0,IF(betygsdata!N33=3,"asg",betygsdata!N33))</f>
        <v>0</v>
      </c>
      <c r="M33" s="6">
        <f>IF(betygsdata!O33=2,0,IF(betygsdata!O33=3,"asg",betygsdata!O33))</f>
        <v>0</v>
      </c>
      <c r="N33" s="6">
        <f>IF(betygsdata!P33=2,0,IF(betygsdata!P33=3,"asg",betygsdata!P33))</f>
        <v>0</v>
      </c>
      <c r="O33" s="6">
        <f>IF(betygsdata!Q33=2,0,IF(betygsdata!Q33=3,"asg",betygsdata!Q33))</f>
        <v>0</v>
      </c>
      <c r="P33" s="6">
        <f>IF(betygsdata!R33=2,0,IF(betygsdata!R33=3,"asg",betygsdata!R33))</f>
        <v>0</v>
      </c>
      <c r="Q33" s="6">
        <f>IF(betygsdata!S33=2,0,IF(betygsdata!S33=3,"asg",betygsdata!S33))</f>
        <v>0</v>
      </c>
      <c r="R33" s="6">
        <f>IF(betygsdata!T33=2,0,IF(betygsdata!T33=3,"asg",betygsdata!T33))</f>
        <v>0</v>
      </c>
      <c r="S33" s="6">
        <f>IF(betygsdata!U33=2,0,IF(betygsdata!U33=3,"asg",betygsdata!U33))</f>
        <v>0</v>
      </c>
      <c r="T33" s="6">
        <f>IF(betygsdata!V33=2,0,IF(betygsdata!V33=3,"asg",betygsdata!V33))</f>
        <v>0</v>
      </c>
      <c r="U33" s="6">
        <f>IF(betygsdata!W33=2,0,IF(betygsdata!W33=3,"asg",betygsdata!W33))</f>
        <v>0</v>
      </c>
      <c r="V33" s="6">
        <f>IF(betygsdata!X33=2,0,IF(betygsdata!X33=3,"asg",betygsdata!X33))</f>
        <v>0</v>
      </c>
      <c r="W33" s="6">
        <f>IF(betygsdata!Y33=2,0,IF(betygsdata!Y33=3,"asg",betygsdata!Y33))</f>
        <v>0</v>
      </c>
      <c r="X33" s="6">
        <f>IF(betygsdata!Z33=2,0,IF(betygsdata!Z33=3,"asg",betygsdata!Z33))</f>
        <v>0</v>
      </c>
      <c r="Y33" s="6">
        <f>IF(betygsdata!AB33=2,0,IF(betygsdata!AB33=3,"asg",betygsdata!AB33))</f>
        <v>0</v>
      </c>
      <c r="Z33" s="6">
        <f>betygsdata!AD33</f>
        <v>0</v>
      </c>
    </row>
    <row r="34" spans="1:26">
      <c r="A34" s="37">
        <f>betygsdata!A34</f>
        <v>0</v>
      </c>
      <c r="B34" s="3">
        <f>betygsdata!B34</f>
        <v>0</v>
      </c>
      <c r="C34" s="6">
        <f>IF(betygsdata!C34=2,0,IF(betygsdata!C34=3,"asg",betygsdata!C34))</f>
        <v>0</v>
      </c>
      <c r="D34" s="6">
        <f>IF(betygsdata!D34=2,0,IF(betygsdata!D34=3,"asg",betygsdata!D34))</f>
        <v>0</v>
      </c>
      <c r="E34" s="6">
        <f>IF(betygsdata!E34=2,0,IF(betygsdata!E34=3,"asg",betygsdata!E34))</f>
        <v>0</v>
      </c>
      <c r="F34" s="6">
        <f>IF(betygsdata!F34=2,0,IF(betygsdata!F34=3,"asg",betygsdata!F34))</f>
        <v>0</v>
      </c>
      <c r="G34" s="6">
        <f>IF(betygsdata!G34=2,0,IF(betygsdata!G34=3,"asg",betygsdata!G34))</f>
        <v>0</v>
      </c>
      <c r="H34" s="6">
        <f>IF(betygsdata!J34=2,0,IF(betygsdata!J34=3,"asg",betygsdata!J34))</f>
        <v>0</v>
      </c>
      <c r="I34" s="6">
        <f>IF(betygsdata!K34=2,0,IF(betygsdata!K34=3,"asg",betygsdata!K34))</f>
        <v>0</v>
      </c>
      <c r="J34" s="6">
        <f>IF(betygsdata!L34=2,0,IF(betygsdata!L34=3,"asg",betygsdata!L34))</f>
        <v>0</v>
      </c>
      <c r="K34" s="6">
        <f>IF(betygsdata!M34=2,0,IF(betygsdata!M34=3,"asg",betygsdata!M34))</f>
        <v>0</v>
      </c>
      <c r="L34" s="6">
        <f>IF(betygsdata!N34=2,0,IF(betygsdata!N34=3,"asg",betygsdata!N34))</f>
        <v>0</v>
      </c>
      <c r="M34" s="6">
        <f>IF(betygsdata!O34=2,0,IF(betygsdata!O34=3,"asg",betygsdata!O34))</f>
        <v>0</v>
      </c>
      <c r="N34" s="6">
        <f>IF(betygsdata!P34=2,0,IF(betygsdata!P34=3,"asg",betygsdata!P34))</f>
        <v>0</v>
      </c>
      <c r="O34" s="6">
        <f>IF(betygsdata!Q34=2,0,IF(betygsdata!Q34=3,"asg",betygsdata!Q34))</f>
        <v>0</v>
      </c>
      <c r="P34" s="6">
        <f>IF(betygsdata!R34=2,0,IF(betygsdata!R34=3,"asg",betygsdata!R34))</f>
        <v>0</v>
      </c>
      <c r="Q34" s="6">
        <f>IF(betygsdata!S34=2,0,IF(betygsdata!S34=3,"asg",betygsdata!S34))</f>
        <v>0</v>
      </c>
      <c r="R34" s="6">
        <f>IF(betygsdata!T34=2,0,IF(betygsdata!T34=3,"asg",betygsdata!T34))</f>
        <v>0</v>
      </c>
      <c r="S34" s="6">
        <f>IF(betygsdata!U34=2,0,IF(betygsdata!U34=3,"asg",betygsdata!U34))</f>
        <v>0</v>
      </c>
      <c r="T34" s="6">
        <f>IF(betygsdata!V34=2,0,IF(betygsdata!V34=3,"asg",betygsdata!V34))</f>
        <v>0</v>
      </c>
      <c r="U34" s="6">
        <f>IF(betygsdata!W34=2,0,IF(betygsdata!W34=3,"asg",betygsdata!W34))</f>
        <v>0</v>
      </c>
      <c r="V34" s="6">
        <f>IF(betygsdata!X34=2,0,IF(betygsdata!X34=3,"asg",betygsdata!X34))</f>
        <v>0</v>
      </c>
      <c r="W34" s="6">
        <f>IF(betygsdata!Y34=2,0,IF(betygsdata!Y34=3,"asg",betygsdata!Y34))</f>
        <v>0</v>
      </c>
      <c r="X34" s="6">
        <f>IF(betygsdata!Z34=2,0,IF(betygsdata!Z34=3,"asg",betygsdata!Z34))</f>
        <v>0</v>
      </c>
      <c r="Y34" s="6">
        <f>IF(betygsdata!AB34=2,0,IF(betygsdata!AB34=3,"asg",betygsdata!AB34))</f>
        <v>0</v>
      </c>
      <c r="Z34" s="6">
        <f>betygsdata!AD34</f>
        <v>0</v>
      </c>
    </row>
  </sheetData>
  <mergeCells count="1">
    <mergeCell ref="A1:D1"/>
  </mergeCells>
  <conditionalFormatting sqref="C3:Z34">
    <cfRule type="cellIs" dxfId="15" priority="1" operator="equal">
      <formula>"F"</formula>
    </cfRule>
    <cfRule type="cellIs" dxfId="14" priority="2" operator="equal">
      <formula>"A"</formula>
    </cfRule>
  </conditionalFormatting>
  <pageMargins left="0.39370078740157483" right="0.39370078740157483" top="0.78740157480314965" bottom="0.39370078740157483" header="0.78740157480314965" footer="0.78740157480314965"/>
  <pageSetup paperSize="9" orientation="landscape" useFirstPageNumber="1" r:id="rId1"/>
  <headerFooter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BC45"/>
  <sheetViews>
    <sheetView showGridLines="0" showZeros="0" zoomScaleNormal="100" workbookViewId="0">
      <selection activeCell="BH17" sqref="BH17"/>
    </sheetView>
  </sheetViews>
  <sheetFormatPr defaultRowHeight="14.5"/>
  <cols>
    <col min="1" max="1" width="20" style="5" bestFit="1" customWidth="1"/>
    <col min="2" max="2" width="3.453125" style="2" customWidth="1"/>
    <col min="3" max="3" width="0.6328125" customWidth="1"/>
    <col min="4" max="4" width="4.6328125" style="8" customWidth="1"/>
    <col min="5" max="5" width="4.90625" style="8" hidden="1" customWidth="1"/>
    <col min="6" max="6" width="4.6328125" style="8" customWidth="1"/>
    <col min="7" max="7" width="4.90625" style="8" hidden="1" customWidth="1"/>
    <col min="8" max="8" width="4.6328125" style="8" customWidth="1"/>
    <col min="9" max="9" width="4.90625" style="8" hidden="1" customWidth="1"/>
    <col min="10" max="10" width="4.6328125" style="8" customWidth="1"/>
    <col min="11" max="11" width="4.90625" style="8" hidden="1" customWidth="1"/>
    <col min="12" max="12" width="4.6328125" style="8" customWidth="1"/>
    <col min="13" max="13" width="4.90625" style="8" hidden="1" customWidth="1"/>
    <col min="14" max="14" width="3.54296875" style="8" bestFit="1" customWidth="1"/>
    <col min="15" max="15" width="4.6328125" style="8" customWidth="1"/>
    <col min="16" max="16" width="4.90625" style="8" hidden="1" customWidth="1"/>
    <col min="17" max="17" width="3.453125" style="8" bestFit="1" customWidth="1"/>
    <col min="18" max="18" width="4.6328125" style="8" customWidth="1"/>
    <col min="19" max="19" width="4.90625" style="8" hidden="1" customWidth="1"/>
    <col min="20" max="20" width="4.6328125" style="8" customWidth="1"/>
    <col min="21" max="21" width="4.90625" style="8" hidden="1" customWidth="1"/>
    <col min="22" max="22" width="4.6328125" style="8" customWidth="1"/>
    <col min="23" max="23" width="4.90625" style="8" hidden="1" customWidth="1"/>
    <col min="24" max="24" width="4.6328125" style="8" customWidth="1"/>
    <col min="25" max="25" width="4.90625" style="8" hidden="1" customWidth="1"/>
    <col min="26" max="26" width="4.6328125" style="8" customWidth="1"/>
    <col min="27" max="27" width="4.90625" style="8" hidden="1" customWidth="1"/>
    <col min="28" max="28" width="4.6328125" style="8" customWidth="1"/>
    <col min="29" max="29" width="4.90625" style="8" hidden="1" customWidth="1"/>
    <col min="30" max="30" width="4.6328125" style="8" customWidth="1"/>
    <col min="31" max="31" width="4.90625" style="8" hidden="1" customWidth="1"/>
    <col min="32" max="32" width="4.6328125" style="8" customWidth="1"/>
    <col min="33" max="33" width="4.90625" style="8" hidden="1" customWidth="1"/>
    <col min="34" max="34" width="4.6328125" style="8" customWidth="1"/>
    <col min="35" max="35" width="4.90625" style="8" hidden="1" customWidth="1"/>
    <col min="36" max="36" width="4.6328125" style="8" customWidth="1"/>
    <col min="37" max="37" width="4.90625" style="8" hidden="1" customWidth="1"/>
    <col min="38" max="38" width="4.6328125" style="8" customWidth="1"/>
    <col min="39" max="39" width="4.90625" style="8" hidden="1" customWidth="1"/>
    <col min="40" max="40" width="4.6328125" style="8" customWidth="1"/>
    <col min="41" max="41" width="4.90625" style="8" hidden="1" customWidth="1"/>
    <col min="42" max="42" width="4.6328125" style="8" customWidth="1"/>
    <col min="43" max="43" width="4.90625" style="8" hidden="1" customWidth="1"/>
    <col min="44" max="44" width="4.6328125" style="8" customWidth="1"/>
    <col min="45" max="45" width="4.90625" style="8" hidden="1" customWidth="1"/>
    <col min="46" max="46" width="4.6328125" style="8" customWidth="1"/>
    <col min="47" max="47" width="5.36328125" style="8" hidden="1" customWidth="1"/>
    <col min="48" max="48" width="0.6328125" customWidth="1"/>
    <col min="49" max="49" width="5.453125" customWidth="1"/>
    <col min="50" max="50" width="5.90625" customWidth="1"/>
    <col min="52" max="52" width="19.08984375" customWidth="1"/>
    <col min="53" max="54" width="4.6328125" customWidth="1"/>
    <col min="55" max="55" width="4.6328125" hidden="1" customWidth="1"/>
    <col min="56" max="56" width="4.6328125" customWidth="1"/>
  </cols>
  <sheetData>
    <row r="1" spans="1:55" ht="3.75" customHeight="1"/>
    <row r="2" spans="1:55" ht="20">
      <c r="B2" s="1"/>
      <c r="D2" s="1"/>
      <c r="E2" s="1"/>
      <c r="F2" s="1"/>
      <c r="G2" s="1"/>
      <c r="H2" s="52" t="s">
        <v>131</v>
      </c>
      <c r="J2" s="51" t="str" cm="1">
        <f t="array" aca="1" ref="J2" ca="1">MID(CELL("filnamn", A1), SEARCH("]", CELL("filnamn", A1))+1, 31)</f>
        <v>grejd</v>
      </c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</row>
    <row r="3" spans="1:55" ht="3.75" customHeight="1"/>
    <row r="4" spans="1:55" s="7" customFormat="1" ht="14.15" customHeight="1">
      <c r="A4" s="5"/>
      <c r="B4" s="2" t="s">
        <v>27</v>
      </c>
      <c r="D4" s="8" t="s">
        <v>2</v>
      </c>
      <c r="E4" s="8"/>
      <c r="F4" s="8" t="s">
        <v>3</v>
      </c>
      <c r="G4" s="8"/>
      <c r="H4" s="8" t="s">
        <v>4</v>
      </c>
      <c r="I4" s="8"/>
      <c r="J4" s="8" t="s">
        <v>5</v>
      </c>
      <c r="K4" s="8"/>
      <c r="L4" s="8" t="s">
        <v>6</v>
      </c>
      <c r="M4" s="8"/>
      <c r="N4" s="8"/>
      <c r="O4" s="8" t="s">
        <v>129</v>
      </c>
      <c r="P4" s="8"/>
      <c r="Q4" s="8"/>
      <c r="R4" s="8" t="s">
        <v>24</v>
      </c>
      <c r="S4" s="8"/>
      <c r="T4" s="8" t="s">
        <v>7</v>
      </c>
      <c r="U4" s="8"/>
      <c r="V4" s="8" t="s">
        <v>8</v>
      </c>
      <c r="W4" s="8"/>
      <c r="X4" s="8" t="s">
        <v>9</v>
      </c>
      <c r="Y4" s="8"/>
      <c r="Z4" s="8" t="s">
        <v>10</v>
      </c>
      <c r="AA4" s="8"/>
      <c r="AB4" s="8" t="s">
        <v>11</v>
      </c>
      <c r="AC4" s="8"/>
      <c r="AD4" s="8" t="s">
        <v>12</v>
      </c>
      <c r="AE4" s="8"/>
      <c r="AF4" s="8" t="s">
        <v>13</v>
      </c>
      <c r="AG4" s="8"/>
      <c r="AH4" s="8" t="s">
        <v>14</v>
      </c>
      <c r="AI4" s="8"/>
      <c r="AJ4" s="8" t="s">
        <v>15</v>
      </c>
      <c r="AK4" s="8"/>
      <c r="AL4" s="8" t="s">
        <v>16</v>
      </c>
      <c r="AM4" s="8"/>
      <c r="AN4" s="8" t="s">
        <v>17</v>
      </c>
      <c r="AO4" s="8"/>
      <c r="AP4" s="8" t="s">
        <v>18</v>
      </c>
      <c r="AQ4" s="8"/>
      <c r="AR4" s="8" t="s">
        <v>19</v>
      </c>
      <c r="AS4" s="8"/>
      <c r="AT4" s="8" t="s">
        <v>20</v>
      </c>
      <c r="AU4" s="8"/>
      <c r="AW4" s="8" t="s">
        <v>130</v>
      </c>
      <c r="AX4" s="8" t="s">
        <v>26</v>
      </c>
    </row>
    <row r="5" spans="1:55" ht="13.5" customHeight="1">
      <c r="A5" s="15" t="s">
        <v>28</v>
      </c>
      <c r="D5" s="45" t="str">
        <f t="shared" ref="D5:L5" si="0">IFERROR(AVERAGE(E14:E45),"")</f>
        <v/>
      </c>
      <c r="E5" s="45">
        <f t="shared" si="0"/>
        <v>0</v>
      </c>
      <c r="F5" s="45" t="str">
        <f t="shared" si="0"/>
        <v/>
      </c>
      <c r="G5" s="45">
        <f t="shared" si="0"/>
        <v>0</v>
      </c>
      <c r="H5" s="45" t="str">
        <f t="shared" si="0"/>
        <v/>
      </c>
      <c r="I5" s="45">
        <f t="shared" si="0"/>
        <v>0</v>
      </c>
      <c r="J5" s="45" t="str">
        <f t="shared" si="0"/>
        <v/>
      </c>
      <c r="K5" s="45">
        <f t="shared" si="0"/>
        <v>0</v>
      </c>
      <c r="L5" s="45" t="str">
        <f t="shared" si="0"/>
        <v/>
      </c>
      <c r="M5" s="12"/>
      <c r="N5" s="4"/>
      <c r="O5" s="45" t="str">
        <f>IFERROR(AVERAGE(P14:P45),"")</f>
        <v/>
      </c>
      <c r="P5" s="12"/>
      <c r="Q5" s="4"/>
      <c r="R5" s="45" t="str">
        <f t="shared" ref="R5:AT5" si="1">IFERROR(AVERAGE(S14:S45),"")</f>
        <v/>
      </c>
      <c r="S5" s="45">
        <f t="shared" si="1"/>
        <v>0</v>
      </c>
      <c r="T5" s="45" t="str">
        <f t="shared" si="1"/>
        <v/>
      </c>
      <c r="U5" s="45">
        <f t="shared" si="1"/>
        <v>0</v>
      </c>
      <c r="V5" s="45" t="str">
        <f t="shared" si="1"/>
        <v/>
      </c>
      <c r="W5" s="45">
        <f t="shared" si="1"/>
        <v>0</v>
      </c>
      <c r="X5" s="45" t="str">
        <f t="shared" si="1"/>
        <v/>
      </c>
      <c r="Y5" s="45">
        <f t="shared" si="1"/>
        <v>0</v>
      </c>
      <c r="Z5" s="45" t="str">
        <f t="shared" si="1"/>
        <v/>
      </c>
      <c r="AA5" s="45">
        <f t="shared" si="1"/>
        <v>0</v>
      </c>
      <c r="AB5" s="45" t="str">
        <f t="shared" si="1"/>
        <v/>
      </c>
      <c r="AC5" s="45">
        <f t="shared" si="1"/>
        <v>0</v>
      </c>
      <c r="AD5" s="45" t="str">
        <f t="shared" si="1"/>
        <v/>
      </c>
      <c r="AE5" s="45">
        <f t="shared" si="1"/>
        <v>0</v>
      </c>
      <c r="AF5" s="45" t="str">
        <f t="shared" si="1"/>
        <v/>
      </c>
      <c r="AG5" s="45">
        <f t="shared" si="1"/>
        <v>0</v>
      </c>
      <c r="AH5" s="45" t="str">
        <f t="shared" si="1"/>
        <v/>
      </c>
      <c r="AI5" s="45">
        <f t="shared" si="1"/>
        <v>0</v>
      </c>
      <c r="AJ5" s="45" t="str">
        <f t="shared" si="1"/>
        <v/>
      </c>
      <c r="AK5" s="45">
        <f t="shared" si="1"/>
        <v>0</v>
      </c>
      <c r="AL5" s="45" t="str">
        <f t="shared" si="1"/>
        <v/>
      </c>
      <c r="AM5" s="45">
        <f t="shared" si="1"/>
        <v>0</v>
      </c>
      <c r="AN5" s="45" t="str">
        <f t="shared" si="1"/>
        <v/>
      </c>
      <c r="AO5" s="45">
        <f t="shared" si="1"/>
        <v>0</v>
      </c>
      <c r="AP5" s="45" t="str">
        <f t="shared" si="1"/>
        <v/>
      </c>
      <c r="AQ5" s="45">
        <f t="shared" si="1"/>
        <v>0</v>
      </c>
      <c r="AR5" s="45" t="str">
        <f t="shared" si="1"/>
        <v/>
      </c>
      <c r="AS5" s="45">
        <f t="shared" si="1"/>
        <v>0</v>
      </c>
      <c r="AT5" s="45" t="str">
        <f t="shared" si="1"/>
        <v/>
      </c>
      <c r="AU5" s="12">
        <f>AVERAGE(AW14:AW45)</f>
        <v>0</v>
      </c>
      <c r="AV5" s="4"/>
      <c r="AW5" s="45">
        <f>AVERAGE(AW14:AW45)</f>
        <v>0</v>
      </c>
      <c r="AX5" s="22" t="str">
        <f>IFERROR(AVERAGE(AX14:AX45),"")</f>
        <v/>
      </c>
    </row>
    <row r="6" spans="1:55" ht="13.5" customHeight="1">
      <c r="A6" s="15" t="s">
        <v>29</v>
      </c>
      <c r="B6" s="44">
        <f>COUNTIF(B14:B43,"K")</f>
        <v>0</v>
      </c>
      <c r="D6" s="45" t="str">
        <f t="shared" ref="D6:L6" si="2">IFERROR(AVERAGEIF($B14:$B45,"K",E14:E45),"")</f>
        <v/>
      </c>
      <c r="E6" s="45" t="str">
        <f t="shared" si="2"/>
        <v/>
      </c>
      <c r="F6" s="45" t="str">
        <f t="shared" si="2"/>
        <v/>
      </c>
      <c r="G6" s="45" t="str">
        <f t="shared" si="2"/>
        <v/>
      </c>
      <c r="H6" s="45" t="str">
        <f t="shared" si="2"/>
        <v/>
      </c>
      <c r="I6" s="45" t="str">
        <f t="shared" si="2"/>
        <v/>
      </c>
      <c r="J6" s="45" t="str">
        <f t="shared" si="2"/>
        <v/>
      </c>
      <c r="K6" s="45" t="str">
        <f t="shared" si="2"/>
        <v/>
      </c>
      <c r="L6" s="45" t="str">
        <f t="shared" si="2"/>
        <v/>
      </c>
      <c r="M6" s="6"/>
      <c r="N6" s="4"/>
      <c r="O6" s="45" t="str">
        <f>IFERROR(AVERAGEIF($B14:$B45,"K",P14:P45),"")</f>
        <v/>
      </c>
      <c r="P6" s="6"/>
      <c r="Q6" s="4"/>
      <c r="R6" s="45" t="str">
        <f t="shared" ref="R6:AT6" si="3">IFERROR(AVERAGEIF($B14:$B45,"K",S14:S45),"")</f>
        <v/>
      </c>
      <c r="S6" s="45" t="str">
        <f t="shared" si="3"/>
        <v/>
      </c>
      <c r="T6" s="45" t="str">
        <f t="shared" si="3"/>
        <v/>
      </c>
      <c r="U6" s="45" t="str">
        <f t="shared" si="3"/>
        <v/>
      </c>
      <c r="V6" s="45" t="str">
        <f t="shared" si="3"/>
        <v/>
      </c>
      <c r="W6" s="45" t="str">
        <f t="shared" si="3"/>
        <v/>
      </c>
      <c r="X6" s="45" t="str">
        <f t="shared" si="3"/>
        <v/>
      </c>
      <c r="Y6" s="45" t="str">
        <f t="shared" si="3"/>
        <v/>
      </c>
      <c r="Z6" s="45" t="str">
        <f t="shared" si="3"/>
        <v/>
      </c>
      <c r="AA6" s="45" t="str">
        <f t="shared" si="3"/>
        <v/>
      </c>
      <c r="AB6" s="45" t="str">
        <f t="shared" si="3"/>
        <v/>
      </c>
      <c r="AC6" s="45" t="str">
        <f t="shared" si="3"/>
        <v/>
      </c>
      <c r="AD6" s="45" t="str">
        <f t="shared" si="3"/>
        <v/>
      </c>
      <c r="AE6" s="45" t="str">
        <f t="shared" si="3"/>
        <v/>
      </c>
      <c r="AF6" s="45" t="str">
        <f t="shared" si="3"/>
        <v/>
      </c>
      <c r="AG6" s="45" t="str">
        <f t="shared" si="3"/>
        <v/>
      </c>
      <c r="AH6" s="45" t="str">
        <f t="shared" si="3"/>
        <v/>
      </c>
      <c r="AI6" s="45" t="str">
        <f t="shared" si="3"/>
        <v/>
      </c>
      <c r="AJ6" s="45" t="str">
        <f t="shared" si="3"/>
        <v/>
      </c>
      <c r="AK6" s="45" t="str">
        <f t="shared" si="3"/>
        <v/>
      </c>
      <c r="AL6" s="45" t="str">
        <f t="shared" si="3"/>
        <v/>
      </c>
      <c r="AM6" s="45" t="str">
        <f t="shared" si="3"/>
        <v/>
      </c>
      <c r="AN6" s="45" t="str">
        <f t="shared" si="3"/>
        <v/>
      </c>
      <c r="AO6" s="45" t="str">
        <f t="shared" si="3"/>
        <v/>
      </c>
      <c r="AP6" s="45" t="str">
        <f t="shared" si="3"/>
        <v/>
      </c>
      <c r="AQ6" s="45" t="str">
        <f t="shared" si="3"/>
        <v/>
      </c>
      <c r="AR6" s="45" t="str">
        <f t="shared" si="3"/>
        <v/>
      </c>
      <c r="AS6" s="45" t="str">
        <f t="shared" si="3"/>
        <v/>
      </c>
      <c r="AT6" s="45" t="str">
        <f t="shared" si="3"/>
        <v/>
      </c>
      <c r="AU6" s="6" t="e">
        <f>AVERAGEIF($B14:$B45,"K",AW14:AW45)</f>
        <v>#DIV/0!</v>
      </c>
      <c r="AV6" s="4"/>
      <c r="AW6" s="46" t="str">
        <f>IFERROR(AVERAGEIF($B14:$B45,"K",AW14:AW45),"")</f>
        <v/>
      </c>
      <c r="AX6" s="45" t="str">
        <f>IFERROR(AVERAGEIF($B14:$B45,"K",AX14:AX45),"")</f>
        <v/>
      </c>
    </row>
    <row r="7" spans="1:55" ht="13.5" customHeight="1">
      <c r="A7" s="15" t="s">
        <v>30</v>
      </c>
      <c r="B7" s="44">
        <f>COUNTIF(B14:B43,"M")</f>
        <v>0</v>
      </c>
      <c r="D7" s="45" t="str">
        <f t="shared" ref="D7:L7" si="4">IFERROR(AVERAGEIF($B14:$B45,"M",E14:E45),"")</f>
        <v/>
      </c>
      <c r="E7" s="45" t="str">
        <f t="shared" si="4"/>
        <v/>
      </c>
      <c r="F7" s="45" t="str">
        <f t="shared" si="4"/>
        <v/>
      </c>
      <c r="G7" s="45" t="str">
        <f t="shared" si="4"/>
        <v/>
      </c>
      <c r="H7" s="45" t="str">
        <f t="shared" si="4"/>
        <v/>
      </c>
      <c r="I7" s="45" t="str">
        <f t="shared" si="4"/>
        <v/>
      </c>
      <c r="J7" s="45" t="str">
        <f t="shared" si="4"/>
        <v/>
      </c>
      <c r="K7" s="45" t="str">
        <f t="shared" si="4"/>
        <v/>
      </c>
      <c r="L7" s="45" t="str">
        <f t="shared" si="4"/>
        <v/>
      </c>
      <c r="M7" s="6"/>
      <c r="N7" s="4"/>
      <c r="O7" s="45" t="str">
        <f>IFERROR(AVERAGEIF($B14:$B45,"M",P14:P45),"")</f>
        <v/>
      </c>
      <c r="P7" s="6"/>
      <c r="Q7" s="4"/>
      <c r="R7" s="45" t="str">
        <f t="shared" ref="R7:AT7" si="5">IFERROR(AVERAGEIF($B14:$B45,"M",S14:S45),"")</f>
        <v/>
      </c>
      <c r="S7" s="45" t="str">
        <f t="shared" si="5"/>
        <v/>
      </c>
      <c r="T7" s="45" t="str">
        <f t="shared" si="5"/>
        <v/>
      </c>
      <c r="U7" s="45" t="str">
        <f t="shared" si="5"/>
        <v/>
      </c>
      <c r="V7" s="45" t="str">
        <f t="shared" si="5"/>
        <v/>
      </c>
      <c r="W7" s="45" t="str">
        <f t="shared" si="5"/>
        <v/>
      </c>
      <c r="X7" s="45" t="str">
        <f t="shared" si="5"/>
        <v/>
      </c>
      <c r="Y7" s="45" t="str">
        <f t="shared" si="5"/>
        <v/>
      </c>
      <c r="Z7" s="45" t="str">
        <f t="shared" si="5"/>
        <v/>
      </c>
      <c r="AA7" s="45" t="str">
        <f t="shared" si="5"/>
        <v/>
      </c>
      <c r="AB7" s="45" t="str">
        <f t="shared" si="5"/>
        <v/>
      </c>
      <c r="AC7" s="45" t="str">
        <f t="shared" si="5"/>
        <v/>
      </c>
      <c r="AD7" s="45" t="str">
        <f t="shared" si="5"/>
        <v/>
      </c>
      <c r="AE7" s="45" t="str">
        <f t="shared" si="5"/>
        <v/>
      </c>
      <c r="AF7" s="45" t="str">
        <f t="shared" si="5"/>
        <v/>
      </c>
      <c r="AG7" s="45" t="str">
        <f t="shared" si="5"/>
        <v/>
      </c>
      <c r="AH7" s="45" t="str">
        <f t="shared" si="5"/>
        <v/>
      </c>
      <c r="AI7" s="45" t="str">
        <f t="shared" si="5"/>
        <v/>
      </c>
      <c r="AJ7" s="45" t="str">
        <f t="shared" si="5"/>
        <v/>
      </c>
      <c r="AK7" s="45" t="str">
        <f t="shared" si="5"/>
        <v/>
      </c>
      <c r="AL7" s="45" t="str">
        <f t="shared" si="5"/>
        <v/>
      </c>
      <c r="AM7" s="45" t="str">
        <f t="shared" si="5"/>
        <v/>
      </c>
      <c r="AN7" s="45" t="str">
        <f t="shared" si="5"/>
        <v/>
      </c>
      <c r="AO7" s="45" t="str">
        <f t="shared" si="5"/>
        <v/>
      </c>
      <c r="AP7" s="45" t="str">
        <f t="shared" si="5"/>
        <v/>
      </c>
      <c r="AQ7" s="45" t="str">
        <f t="shared" si="5"/>
        <v/>
      </c>
      <c r="AR7" s="45" t="str">
        <f t="shared" si="5"/>
        <v/>
      </c>
      <c r="AS7" s="45" t="str">
        <f t="shared" si="5"/>
        <v/>
      </c>
      <c r="AT7" s="45" t="str">
        <f t="shared" si="5"/>
        <v/>
      </c>
      <c r="AU7" s="6" t="e">
        <f>AVERAGEIF($B14:$B45,"M",AW14:AW45)</f>
        <v>#DIV/0!</v>
      </c>
      <c r="AV7" s="4"/>
      <c r="AW7" s="46" t="str">
        <f>IFERROR(AVERAGEIF($B14:$B45,"M",AW14:AW45),"")</f>
        <v/>
      </c>
      <c r="AX7" s="45" t="str">
        <f>IFERROR(AVERAGEIF($B14:$B45,"M",AX14:AX45),"")</f>
        <v/>
      </c>
    </row>
    <row r="8" spans="1:55" ht="3.75" customHeight="1">
      <c r="A8" s="15"/>
      <c r="N8" s="4"/>
      <c r="Q8" s="4"/>
      <c r="AV8" s="4"/>
      <c r="AW8" s="8"/>
      <c r="AX8" s="8"/>
    </row>
    <row r="9" spans="1:55" ht="13.5" customHeight="1">
      <c r="A9" s="15" t="s">
        <v>31</v>
      </c>
      <c r="D9" s="45" t="str">
        <f t="shared" ref="D9:L9" si="6">IFERROR(_xlfn.STDEV.P(E14:E45),"")</f>
        <v/>
      </c>
      <c r="E9" s="45">
        <f t="shared" si="6"/>
        <v>0</v>
      </c>
      <c r="F9" s="45" t="str">
        <f t="shared" si="6"/>
        <v/>
      </c>
      <c r="G9" s="45">
        <f t="shared" si="6"/>
        <v>0</v>
      </c>
      <c r="H9" s="45" t="str">
        <f t="shared" si="6"/>
        <v/>
      </c>
      <c r="I9" s="45">
        <f t="shared" si="6"/>
        <v>0</v>
      </c>
      <c r="J9" s="45" t="str">
        <f t="shared" si="6"/>
        <v/>
      </c>
      <c r="K9" s="45">
        <f t="shared" si="6"/>
        <v>0</v>
      </c>
      <c r="L9" s="45" t="str">
        <f t="shared" si="6"/>
        <v/>
      </c>
      <c r="M9" s="14"/>
      <c r="N9" s="4"/>
      <c r="O9" s="45" t="str">
        <f>IFERROR(_xlfn.STDEV.P(P14:P45),"")</f>
        <v/>
      </c>
      <c r="P9" s="14"/>
      <c r="Q9" s="4"/>
      <c r="R9" s="45" t="str">
        <f t="shared" ref="R9:AT9" si="7">IFERROR(_xlfn.STDEV.P(S14:S45),"")</f>
        <v/>
      </c>
      <c r="S9" s="45">
        <f t="shared" si="7"/>
        <v>0</v>
      </c>
      <c r="T9" s="45" t="str">
        <f t="shared" si="7"/>
        <v/>
      </c>
      <c r="U9" s="45">
        <f t="shared" si="7"/>
        <v>0</v>
      </c>
      <c r="V9" s="45" t="str">
        <f t="shared" si="7"/>
        <v/>
      </c>
      <c r="W9" s="45">
        <f t="shared" si="7"/>
        <v>0</v>
      </c>
      <c r="X9" s="45" t="str">
        <f t="shared" si="7"/>
        <v/>
      </c>
      <c r="Y9" s="45">
        <f t="shared" si="7"/>
        <v>0</v>
      </c>
      <c r="Z9" s="45" t="str">
        <f t="shared" si="7"/>
        <v/>
      </c>
      <c r="AA9" s="45">
        <f t="shared" si="7"/>
        <v>0</v>
      </c>
      <c r="AB9" s="45" t="str">
        <f t="shared" si="7"/>
        <v/>
      </c>
      <c r="AC9" s="45">
        <f t="shared" si="7"/>
        <v>0</v>
      </c>
      <c r="AD9" s="45" t="str">
        <f t="shared" si="7"/>
        <v/>
      </c>
      <c r="AE9" s="45">
        <f t="shared" si="7"/>
        <v>0</v>
      </c>
      <c r="AF9" s="45" t="str">
        <f t="shared" si="7"/>
        <v/>
      </c>
      <c r="AG9" s="45">
        <f t="shared" si="7"/>
        <v>0</v>
      </c>
      <c r="AH9" s="45" t="str">
        <f t="shared" si="7"/>
        <v/>
      </c>
      <c r="AI9" s="45">
        <f t="shared" si="7"/>
        <v>0</v>
      </c>
      <c r="AJ9" s="45" t="str">
        <f t="shared" si="7"/>
        <v/>
      </c>
      <c r="AK9" s="45">
        <f t="shared" si="7"/>
        <v>0</v>
      </c>
      <c r="AL9" s="45" t="str">
        <f t="shared" si="7"/>
        <v/>
      </c>
      <c r="AM9" s="45">
        <f t="shared" si="7"/>
        <v>0</v>
      </c>
      <c r="AN9" s="45" t="str">
        <f t="shared" si="7"/>
        <v/>
      </c>
      <c r="AO9" s="45">
        <f t="shared" si="7"/>
        <v>0</v>
      </c>
      <c r="AP9" s="45" t="str">
        <f t="shared" si="7"/>
        <v/>
      </c>
      <c r="AQ9" s="45">
        <f t="shared" si="7"/>
        <v>0</v>
      </c>
      <c r="AR9" s="45" t="str">
        <f t="shared" si="7"/>
        <v/>
      </c>
      <c r="AS9" s="45">
        <f t="shared" si="7"/>
        <v>0</v>
      </c>
      <c r="AT9" s="45" t="str">
        <f t="shared" si="7"/>
        <v/>
      </c>
      <c r="AU9" s="13">
        <f>_xlfn.STDEV.P(AW14:AW45)</f>
        <v>0</v>
      </c>
      <c r="AV9" s="4"/>
      <c r="AW9" s="45" t="str">
        <f>IFERROR(_xlfn.STDEV.P(AX14:AX45),"")</f>
        <v/>
      </c>
      <c r="AX9" s="4"/>
      <c r="AZ9" s="18" t="s">
        <v>89</v>
      </c>
      <c r="BA9" s="28" t="s">
        <v>21</v>
      </c>
      <c r="BB9" s="5" t="s">
        <v>94</v>
      </c>
    </row>
    <row r="10" spans="1:55" ht="3.75" customHeight="1">
      <c r="A10" s="15"/>
      <c r="N10" s="4"/>
      <c r="Q10" s="4"/>
      <c r="AV10" s="4"/>
      <c r="AW10" s="8"/>
      <c r="AX10" s="8"/>
    </row>
    <row r="11" spans="1:55" ht="13.5" customHeight="1">
      <c r="A11" s="18" t="s">
        <v>32</v>
      </c>
      <c r="B11" s="46" t="str">
        <f>BA9</f>
        <v>A</v>
      </c>
      <c r="D11" s="46">
        <f t="shared" ref="D11:M11" si="8">COUNTIF(D14:D45,$B$11)</f>
        <v>0</v>
      </c>
      <c r="E11" s="46">
        <f t="shared" si="8"/>
        <v>0</v>
      </c>
      <c r="F11" s="46">
        <f t="shared" si="8"/>
        <v>0</v>
      </c>
      <c r="G11" s="46">
        <f t="shared" si="8"/>
        <v>0</v>
      </c>
      <c r="H11" s="46">
        <f t="shared" si="8"/>
        <v>0</v>
      </c>
      <c r="I11" s="46">
        <f t="shared" si="8"/>
        <v>0</v>
      </c>
      <c r="J11" s="46">
        <f t="shared" si="8"/>
        <v>0</v>
      </c>
      <c r="K11" s="46">
        <f t="shared" si="8"/>
        <v>0</v>
      </c>
      <c r="L11" s="46">
        <f t="shared" si="8"/>
        <v>0</v>
      </c>
      <c r="M11" s="16">
        <f t="shared" si="8"/>
        <v>0</v>
      </c>
      <c r="N11" s="4"/>
      <c r="O11" s="46">
        <f>COUNTIF(O14:O45,$B$11)</f>
        <v>0</v>
      </c>
      <c r="P11" s="16">
        <f>COUNTIF(P14:P45,$B$11)</f>
        <v>0</v>
      </c>
      <c r="Q11" s="4"/>
      <c r="R11" s="46">
        <f t="shared" ref="R11:AT11" si="9">COUNTIF(R14:R45,$B$11)</f>
        <v>0</v>
      </c>
      <c r="S11" s="46">
        <f t="shared" si="9"/>
        <v>0</v>
      </c>
      <c r="T11" s="46">
        <f t="shared" si="9"/>
        <v>0</v>
      </c>
      <c r="U11" s="46">
        <f t="shared" si="9"/>
        <v>0</v>
      </c>
      <c r="V11" s="46">
        <f t="shared" si="9"/>
        <v>0</v>
      </c>
      <c r="W11" s="46">
        <f t="shared" si="9"/>
        <v>0</v>
      </c>
      <c r="X11" s="46">
        <f t="shared" si="9"/>
        <v>0</v>
      </c>
      <c r="Y11" s="46">
        <f t="shared" si="9"/>
        <v>0</v>
      </c>
      <c r="Z11" s="46">
        <f t="shared" si="9"/>
        <v>0</v>
      </c>
      <c r="AA11" s="46">
        <f t="shared" si="9"/>
        <v>0</v>
      </c>
      <c r="AB11" s="46">
        <f t="shared" si="9"/>
        <v>0</v>
      </c>
      <c r="AC11" s="46">
        <f t="shared" si="9"/>
        <v>0</v>
      </c>
      <c r="AD11" s="46">
        <f t="shared" si="9"/>
        <v>0</v>
      </c>
      <c r="AE11" s="46">
        <f t="shared" si="9"/>
        <v>0</v>
      </c>
      <c r="AF11" s="46">
        <f t="shared" si="9"/>
        <v>0</v>
      </c>
      <c r="AG11" s="46">
        <f t="shared" si="9"/>
        <v>0</v>
      </c>
      <c r="AH11" s="46">
        <f t="shared" si="9"/>
        <v>0</v>
      </c>
      <c r="AI11" s="46">
        <f t="shared" si="9"/>
        <v>0</v>
      </c>
      <c r="AJ11" s="46">
        <f t="shared" si="9"/>
        <v>0</v>
      </c>
      <c r="AK11" s="46">
        <f t="shared" si="9"/>
        <v>0</v>
      </c>
      <c r="AL11" s="46">
        <f t="shared" si="9"/>
        <v>0</v>
      </c>
      <c r="AM11" s="46">
        <f t="shared" si="9"/>
        <v>0</v>
      </c>
      <c r="AN11" s="46">
        <f t="shared" si="9"/>
        <v>0</v>
      </c>
      <c r="AO11" s="46">
        <f t="shared" si="9"/>
        <v>0</v>
      </c>
      <c r="AP11" s="46">
        <f t="shared" si="9"/>
        <v>0</v>
      </c>
      <c r="AQ11" s="46">
        <f t="shared" si="9"/>
        <v>0</v>
      </c>
      <c r="AR11" s="46">
        <f t="shared" si="9"/>
        <v>0</v>
      </c>
      <c r="AS11" s="46">
        <f t="shared" si="9"/>
        <v>0</v>
      </c>
      <c r="AT11" s="46">
        <f t="shared" si="9"/>
        <v>0</v>
      </c>
      <c r="AU11" s="16">
        <f>COUNTIF(AU14:AU45,"A")</f>
        <v>0</v>
      </c>
      <c r="AV11" s="4"/>
      <c r="AW11" s="46">
        <f>SUM(D11:AT11)</f>
        <v>0</v>
      </c>
      <c r="AX11" s="4"/>
      <c r="AZ11" s="18" t="s">
        <v>89</v>
      </c>
      <c r="BA11" s="28" t="s">
        <v>22</v>
      </c>
      <c r="BB11" s="5" t="s">
        <v>95</v>
      </c>
    </row>
    <row r="12" spans="1:55" ht="13.5" customHeight="1">
      <c r="A12" s="18" t="s">
        <v>32</v>
      </c>
      <c r="B12" s="46" t="str">
        <f>BA11</f>
        <v>F</v>
      </c>
      <c r="D12" s="46">
        <f t="shared" ref="D12:M12" si="10">COUNTIF(D14:D45,$B$12)</f>
        <v>0</v>
      </c>
      <c r="E12" s="46">
        <f t="shared" si="10"/>
        <v>0</v>
      </c>
      <c r="F12" s="46">
        <f t="shared" si="10"/>
        <v>0</v>
      </c>
      <c r="G12" s="46">
        <f t="shared" si="10"/>
        <v>0</v>
      </c>
      <c r="H12" s="46">
        <f t="shared" si="10"/>
        <v>0</v>
      </c>
      <c r="I12" s="46">
        <f t="shared" si="10"/>
        <v>0</v>
      </c>
      <c r="J12" s="46">
        <f t="shared" si="10"/>
        <v>0</v>
      </c>
      <c r="K12" s="46">
        <f t="shared" si="10"/>
        <v>0</v>
      </c>
      <c r="L12" s="46">
        <f t="shared" si="10"/>
        <v>0</v>
      </c>
      <c r="M12" s="16">
        <f t="shared" si="10"/>
        <v>0</v>
      </c>
      <c r="N12" s="8" t="s">
        <v>129</v>
      </c>
      <c r="O12" s="46">
        <f>COUNTIF(O14:O45,$B$12)</f>
        <v>0</v>
      </c>
      <c r="P12" s="16">
        <f>COUNTIF(P14:P45,$B$12)</f>
        <v>0</v>
      </c>
      <c r="Q12" s="8" t="s">
        <v>24</v>
      </c>
      <c r="R12" s="46">
        <f t="shared" ref="R12:AT12" si="11">COUNTIF(R14:R45,$B$12)</f>
        <v>0</v>
      </c>
      <c r="S12" s="46">
        <f t="shared" si="11"/>
        <v>0</v>
      </c>
      <c r="T12" s="46">
        <f t="shared" si="11"/>
        <v>0</v>
      </c>
      <c r="U12" s="46">
        <f t="shared" si="11"/>
        <v>0</v>
      </c>
      <c r="V12" s="46">
        <f t="shared" si="11"/>
        <v>0</v>
      </c>
      <c r="W12" s="46">
        <f t="shared" si="11"/>
        <v>0</v>
      </c>
      <c r="X12" s="46">
        <f t="shared" si="11"/>
        <v>0</v>
      </c>
      <c r="Y12" s="46">
        <f t="shared" si="11"/>
        <v>0</v>
      </c>
      <c r="Z12" s="46">
        <f t="shared" si="11"/>
        <v>0</v>
      </c>
      <c r="AA12" s="46">
        <f t="shared" si="11"/>
        <v>0</v>
      </c>
      <c r="AB12" s="46">
        <f t="shared" si="11"/>
        <v>0</v>
      </c>
      <c r="AC12" s="46">
        <f t="shared" si="11"/>
        <v>0</v>
      </c>
      <c r="AD12" s="46">
        <f t="shared" si="11"/>
        <v>0</v>
      </c>
      <c r="AE12" s="46">
        <f t="shared" si="11"/>
        <v>0</v>
      </c>
      <c r="AF12" s="46">
        <f t="shared" si="11"/>
        <v>0</v>
      </c>
      <c r="AG12" s="46">
        <f t="shared" si="11"/>
        <v>0</v>
      </c>
      <c r="AH12" s="46">
        <f t="shared" si="11"/>
        <v>0</v>
      </c>
      <c r="AI12" s="46">
        <f t="shared" si="11"/>
        <v>0</v>
      </c>
      <c r="AJ12" s="46">
        <f t="shared" si="11"/>
        <v>0</v>
      </c>
      <c r="AK12" s="46">
        <f t="shared" si="11"/>
        <v>0</v>
      </c>
      <c r="AL12" s="46">
        <f t="shared" si="11"/>
        <v>0</v>
      </c>
      <c r="AM12" s="46">
        <f t="shared" si="11"/>
        <v>0</v>
      </c>
      <c r="AN12" s="46">
        <f t="shared" si="11"/>
        <v>0</v>
      </c>
      <c r="AO12" s="46">
        <f t="shared" si="11"/>
        <v>0</v>
      </c>
      <c r="AP12" s="46">
        <f t="shared" si="11"/>
        <v>0</v>
      </c>
      <c r="AQ12" s="46">
        <f t="shared" si="11"/>
        <v>0</v>
      </c>
      <c r="AR12" s="46">
        <f t="shared" si="11"/>
        <v>0</v>
      </c>
      <c r="AS12" s="46">
        <f t="shared" si="11"/>
        <v>0</v>
      </c>
      <c r="AT12" s="46">
        <f t="shared" si="11"/>
        <v>0</v>
      </c>
      <c r="AU12" s="16">
        <f>COUNTIF(AU14:AU45,"F")</f>
        <v>0</v>
      </c>
      <c r="AV12" s="4"/>
      <c r="AW12" s="46">
        <f>SUM(D12:AT12)</f>
        <v>0</v>
      </c>
      <c r="AX12" s="4"/>
    </row>
    <row r="13" spans="1:55" ht="3.75" customHeight="1">
      <c r="AV13" s="4"/>
      <c r="AW13" s="4"/>
      <c r="AX13" s="4"/>
    </row>
    <row r="14" spans="1:55" ht="13.5" customHeight="1">
      <c r="A14" s="29" t="str">
        <f>konverterat!A3</f>
        <v>klistra in här</v>
      </c>
      <c r="B14" s="47" t="e">
        <f>IF(ISODD(LEFT(RIGHT(betygsdata!B3,4),3)),"M","K")</f>
        <v>#VALUE!</v>
      </c>
      <c r="D14" s="48">
        <f>konverterat!C3</f>
        <v>0</v>
      </c>
      <c r="E14" s="48" t="str">
        <f>IF(D14="F",0,IF(D14="E",10,IF(D14="D",12.5,IF(D14="C",15,IF(D14="B",17.5,IF(D14="A",20,""))))))</f>
        <v/>
      </c>
      <c r="F14" s="48">
        <f>konverterat!D3</f>
        <v>0</v>
      </c>
      <c r="G14" s="48" t="str">
        <f>IF(F14="F",0,IF(F14="E",10,IF(F14="D",12.5,IF(F14="C",15,IF(F14="B",17.5,IF(F14="A",20,""))))))</f>
        <v/>
      </c>
      <c r="H14" s="48">
        <f>konverterat!E3</f>
        <v>0</v>
      </c>
      <c r="I14" s="48" t="str">
        <f>IF(H14="F",0,IF(H14="E",10,IF(H14="D",12.5,IF(H14="C",15,IF(H14="B",17.5,IF(H14="A",20,""))))))</f>
        <v/>
      </c>
      <c r="J14" s="48">
        <f>konverterat!F3</f>
        <v>0</v>
      </c>
      <c r="K14" s="48" t="str">
        <f>IF(J14="F",0,IF(J14="E",10,IF(J14="D",12.5,IF(J14="C",15,IF(J14="B",17.5,IF(J14="A",20,""))))))</f>
        <v/>
      </c>
      <c r="L14" s="48">
        <f>konverterat!G3</f>
        <v>0</v>
      </c>
      <c r="M14" s="48" t="str">
        <f>IF(L14="F",0,IF(L14="E",10,IF(L14="D",12.5,IF(L14="C",15,IF(L14="B",17.5,IF(L14="A",20,""))))))</f>
        <v/>
      </c>
      <c r="N14" s="49">
        <f>konverterat!H3</f>
        <v>0</v>
      </c>
      <c r="O14" s="48">
        <f>konverterat!I3</f>
        <v>0</v>
      </c>
      <c r="P14" s="48" t="str">
        <f>IF(O14="F",0,IF(O14="E",10,IF(O14="D",12.5,IF(O14="C",15,IF(O14="B",17.5,IF(O14="A",20,""))))))</f>
        <v/>
      </c>
      <c r="Q14" s="49">
        <f>konverterat!J3</f>
        <v>0</v>
      </c>
      <c r="R14" s="48">
        <f>konverterat!K3</f>
        <v>0</v>
      </c>
      <c r="S14" s="48" t="str">
        <f>IF(R14="F",0,IF(R14="E",10,IF(R14="D",12.5,IF(R14="C",15,IF(R14="B",17.5,IF(R14="A",20,""))))))</f>
        <v/>
      </c>
      <c r="T14" s="48">
        <f>konverterat!L3</f>
        <v>0</v>
      </c>
      <c r="U14" s="48" t="str">
        <f>IF(T14="F",0,IF(T14="E",10,IF(T14="D",12.5,IF(T14="C",15,IF(T14="B",17.5,IF(T14="A",20,""))))))</f>
        <v/>
      </c>
      <c r="V14" s="48">
        <f>konverterat!M3</f>
        <v>0</v>
      </c>
      <c r="W14" s="48" t="str">
        <f>IF(V14="F",0,IF(V14="E",10,IF(V14="D",12.5,IF(V14="C",15,IF(V14="B",17.5,IF(V14="A",20,""))))))</f>
        <v/>
      </c>
      <c r="X14" s="48">
        <f>konverterat!N3</f>
        <v>0</v>
      </c>
      <c r="Y14" s="48" t="str">
        <f>IF(X14="F",0,IF(X14="E",10,IF(X14="D",12.5,IF(X14="C",15,IF(X14="B",17.5,IF(X14="A",20,""))))))</f>
        <v/>
      </c>
      <c r="Z14" s="48">
        <f>konverterat!O3</f>
        <v>0</v>
      </c>
      <c r="AA14" s="48" t="str">
        <f>IF(Z14="F",0,IF(Z14="E",10,IF(Z14="D",12.5,IF(Z14="C",15,IF(Z14="B",17.5,IF(Z14="A",20,""))))))</f>
        <v/>
      </c>
      <c r="AB14" s="48">
        <f>konverterat!P3</f>
        <v>0</v>
      </c>
      <c r="AC14" s="48" t="str">
        <f>IF(AB14="F",0,IF(AB14="E",10,IF(AB14="D",12.5,IF(AB14="C",15,IF(AB14="B",17.5,IF(AB14="A",20,""))))))</f>
        <v/>
      </c>
      <c r="AD14" s="48">
        <f>konverterat!Q3</f>
        <v>0</v>
      </c>
      <c r="AE14" s="48" t="str">
        <f>IF(AD14="F",0,IF(AD14="E",10,IF(AD14="D",12.5,IF(AD14="C",15,IF(AD14="B",17.5,IF(AD14="A",20,""))))))</f>
        <v/>
      </c>
      <c r="AF14" s="48">
        <f>konverterat!R3</f>
        <v>0</v>
      </c>
      <c r="AG14" s="48" t="str">
        <f>IF(AF14="F",0,IF(AF14="E",10,IF(AF14="D",12.5,IF(AF14="C",15,IF(AF14="B",17.5,IF(AF14="A",20,""))))))</f>
        <v/>
      </c>
      <c r="AH14" s="48">
        <f>konverterat!S3</f>
        <v>0</v>
      </c>
      <c r="AI14" s="48" t="str">
        <f>IF(AH14="F",0,IF(AH14="E",10,IF(AH14="D",12.5,IF(AH14="C",15,IF(AH14="B",17.5,IF(AH14="A",20,""))))))</f>
        <v/>
      </c>
      <c r="AJ14" s="48">
        <f>konverterat!T3</f>
        <v>0</v>
      </c>
      <c r="AK14" s="48" t="str">
        <f t="shared" ref="AK14:AK34" si="12">IF(AJ14="F",0,IF(AJ14="E",10,IF(AJ14="D",12.5,IF(AJ14="C",15,IF(AJ14="B",17.5,IF(AJ14="A",20,""))))))</f>
        <v/>
      </c>
      <c r="AL14" s="48">
        <f>konverterat!U3</f>
        <v>0</v>
      </c>
      <c r="AM14" s="48" t="str">
        <f>IF(AL14="F",0,IF(AL14="E",10,IF(AL14="D",12.5,IF(AL14="C",15,IF(AL14="B",17.5,IF(AL14="A",20,""))))))</f>
        <v/>
      </c>
      <c r="AN14" s="48">
        <f>konverterat!V3</f>
        <v>0</v>
      </c>
      <c r="AO14" s="48" t="str">
        <f>IF(AN14="F",0,IF(AN14="E",10,IF(AN14="D",12.5,IF(AN14="C",15,IF(AN14="B",17.5,IF(AN14="A",20,""))))))</f>
        <v/>
      </c>
      <c r="AP14" s="48">
        <f>konverterat!W3</f>
        <v>0</v>
      </c>
      <c r="AQ14" s="48" t="str">
        <f>IF(AP14="F",0,IF(AP14="E",10,IF(AP14="D",12.5,IF(AP14="C",15,IF(AP14="B",17.5,IF(AP14="A",20,""))))))</f>
        <v/>
      </c>
      <c r="AR14" s="48">
        <f>konverterat!X3</f>
        <v>0</v>
      </c>
      <c r="AS14" s="48" t="str">
        <f>IF(AR14="F",0,IF(AR14="E",10,IF(AR14="D",12.5,IF(AR14="C",15,IF(AR14="B",17.5,IF(AR14="A",20,""))))))</f>
        <v/>
      </c>
      <c r="AT14" s="48">
        <f>konverterat!Y3</f>
        <v>0</v>
      </c>
      <c r="AU14" s="10" t="str">
        <f>IF(AT14="F",0,IF(AT14="E",10,IF(AT14="D",12.5,IF(AT14="C",15,IF(AT14="B",17.5,IF(AT14="A",20,""))))))</f>
        <v/>
      </c>
      <c r="AV14" s="4"/>
      <c r="AW14" s="50">
        <f>konverterat!Z3</f>
        <v>0</v>
      </c>
      <c r="AX14" s="12" t="str">
        <f>IFERROR(AVERAGE(E14,G14,I14,K14,M14,P14,S14,U14,W14,Y14,AA14,AC14,AE14,AG14,AI14,AK14,AM14,AO14,AQ14,AS14,AU14),"")</f>
        <v/>
      </c>
      <c r="AZ14" s="25" t="s">
        <v>96</v>
      </c>
      <c r="BA14" s="26" t="s">
        <v>21</v>
      </c>
      <c r="BB14" s="26"/>
    </row>
    <row r="15" spans="1:55" ht="13.5" customHeight="1">
      <c r="A15" s="29">
        <f>konverterat!A4</f>
        <v>0</v>
      </c>
      <c r="B15" s="47" t="e">
        <f>IF(ISODD(LEFT(RIGHT(betygsdata!B4,4),3)),"M","K")</f>
        <v>#VALUE!</v>
      </c>
      <c r="D15" s="48">
        <f>konverterat!C4</f>
        <v>0</v>
      </c>
      <c r="E15" s="48" t="str">
        <f t="shared" ref="E15:E34" si="13">IF(D15="F",0,IF(D15="E",10,IF(D15="D",12.5,IF(D15="C",15,IF(D15="B",17.5,IF(D15="A",20,""))))))</f>
        <v/>
      </c>
      <c r="F15" s="48">
        <f>konverterat!D4</f>
        <v>0</v>
      </c>
      <c r="G15" s="48" t="str">
        <f t="shared" ref="G15:G34" si="14">IF(F15="F",0,IF(F15="E",10,IF(F15="D",12.5,IF(F15="C",15,IF(F15="B",17.5,IF(F15="A",20,""))))))</f>
        <v/>
      </c>
      <c r="H15" s="48">
        <f>konverterat!E4</f>
        <v>0</v>
      </c>
      <c r="I15" s="48" t="str">
        <f t="shared" ref="I15:I34" si="15">IF(H15="F",0,IF(H15="E",10,IF(H15="D",12.5,IF(H15="C",15,IF(H15="B",17.5,IF(H15="A",20,""))))))</f>
        <v/>
      </c>
      <c r="J15" s="48">
        <f>konverterat!F4</f>
        <v>0</v>
      </c>
      <c r="K15" s="48" t="str">
        <f t="shared" ref="K15:K34" si="16">IF(J15="F",0,IF(J15="E",10,IF(J15="D",12.5,IF(J15="C",15,IF(J15="B",17.5,IF(J15="A",20,""))))))</f>
        <v/>
      </c>
      <c r="L15" s="48">
        <f>konverterat!G4</f>
        <v>0</v>
      </c>
      <c r="M15" s="48" t="str">
        <f t="shared" ref="M15:M34" si="17">IF(L15="F",0,IF(L15="E",10,IF(L15="D",12.5,IF(L15="C",15,IF(L15="B",17.5,IF(L15="A",20,""))))))</f>
        <v/>
      </c>
      <c r="N15" s="49">
        <f>konverterat!H4</f>
        <v>0</v>
      </c>
      <c r="O15" s="48">
        <f>konverterat!I4</f>
        <v>0</v>
      </c>
      <c r="P15" s="48" t="str">
        <f t="shared" ref="P15:P34" si="18">IF(O15="F",0,IF(O15="E",10,IF(O15="D",12.5,IF(O15="C",15,IF(O15="B",17.5,IF(O15="A",20,""))))))</f>
        <v/>
      </c>
      <c r="Q15" s="49">
        <f>konverterat!J4</f>
        <v>0</v>
      </c>
      <c r="R15" s="48">
        <f>konverterat!K4</f>
        <v>0</v>
      </c>
      <c r="S15" s="48" t="str">
        <f t="shared" ref="S15:S34" si="19">IF(R15="F",0,IF(R15="E",10,IF(R15="D",12.5,IF(R15="C",15,IF(R15="B",17.5,IF(R15="A",20,""))))))</f>
        <v/>
      </c>
      <c r="T15" s="48">
        <f>konverterat!L4</f>
        <v>0</v>
      </c>
      <c r="U15" s="48" t="str">
        <f t="shared" ref="U15:U34" si="20">IF(T15="F",0,IF(T15="E",10,IF(T15="D",12.5,IF(T15="C",15,IF(T15="B",17.5,IF(T15="A",20,""))))))</f>
        <v/>
      </c>
      <c r="V15" s="48">
        <f>konverterat!M4</f>
        <v>0</v>
      </c>
      <c r="W15" s="48" t="str">
        <f t="shared" ref="W15:W34" si="21">IF(V15="F",0,IF(V15="E",10,IF(V15="D",12.5,IF(V15="C",15,IF(V15="B",17.5,IF(V15="A",20,""))))))</f>
        <v/>
      </c>
      <c r="X15" s="48">
        <f>konverterat!N4</f>
        <v>0</v>
      </c>
      <c r="Y15" s="48" t="str">
        <f t="shared" ref="Y15:Y34" si="22">IF(X15="F",0,IF(X15="E",10,IF(X15="D",12.5,IF(X15="C",15,IF(X15="B",17.5,IF(X15="A",20,""))))))</f>
        <v/>
      </c>
      <c r="Z15" s="48">
        <f>konverterat!O4</f>
        <v>0</v>
      </c>
      <c r="AA15" s="48" t="str">
        <f t="shared" ref="AA15:AA34" si="23">IF(Z15="F",0,IF(Z15="E",10,IF(Z15="D",12.5,IF(Z15="C",15,IF(Z15="B",17.5,IF(Z15="A",20,""))))))</f>
        <v/>
      </c>
      <c r="AB15" s="48">
        <f>konverterat!P4</f>
        <v>0</v>
      </c>
      <c r="AC15" s="48" t="str">
        <f t="shared" ref="AC15:AC34" si="24">IF(AB15="F",0,IF(AB15="E",10,IF(AB15="D",12.5,IF(AB15="C",15,IF(AB15="B",17.5,IF(AB15="A",20,""))))))</f>
        <v/>
      </c>
      <c r="AD15" s="48">
        <f>konverterat!Q4</f>
        <v>0</v>
      </c>
      <c r="AE15" s="48" t="str">
        <f t="shared" ref="AE15:AE34" si="25">IF(AD15="F",0,IF(AD15="E",10,IF(AD15="D",12.5,IF(AD15="C",15,IF(AD15="B",17.5,IF(AD15="A",20,""))))))</f>
        <v/>
      </c>
      <c r="AF15" s="48">
        <f>konverterat!R4</f>
        <v>0</v>
      </c>
      <c r="AG15" s="48" t="str">
        <f t="shared" ref="AG15:AG34" si="26">IF(AF15="F",0,IF(AF15="E",10,IF(AF15="D",12.5,IF(AF15="C",15,IF(AF15="B",17.5,IF(AF15="A",20,""))))))</f>
        <v/>
      </c>
      <c r="AH15" s="48">
        <f>konverterat!S4</f>
        <v>0</v>
      </c>
      <c r="AI15" s="48" t="str">
        <f t="shared" ref="AI15:AI34" si="27">IF(AH15="F",0,IF(AH15="E",10,IF(AH15="D",12.5,IF(AH15="C",15,IF(AH15="B",17.5,IF(AH15="A",20,""))))))</f>
        <v/>
      </c>
      <c r="AJ15" s="48">
        <f>konverterat!T4</f>
        <v>0</v>
      </c>
      <c r="AK15" s="48" t="str">
        <f t="shared" si="12"/>
        <v/>
      </c>
      <c r="AL15" s="48">
        <f>konverterat!U4</f>
        <v>0</v>
      </c>
      <c r="AM15" s="48" t="str">
        <f t="shared" ref="AM15:AM34" si="28">IF(AL15="F",0,IF(AL15="E",10,IF(AL15="D",12.5,IF(AL15="C",15,IF(AL15="B",17.5,IF(AL15="A",20,""))))))</f>
        <v/>
      </c>
      <c r="AN15" s="48">
        <f>konverterat!V4</f>
        <v>0</v>
      </c>
      <c r="AO15" s="48" t="str">
        <f t="shared" ref="AO15:AO34" si="29">IF(AN15="F",0,IF(AN15="E",10,IF(AN15="D",12.5,IF(AN15="C",15,IF(AN15="B",17.5,IF(AN15="A",20,""))))))</f>
        <v/>
      </c>
      <c r="AP15" s="48">
        <f>konverterat!W4</f>
        <v>0</v>
      </c>
      <c r="AQ15" s="48" t="str">
        <f t="shared" ref="AQ15:AQ34" si="30">IF(AP15="F",0,IF(AP15="E",10,IF(AP15="D",12.5,IF(AP15="C",15,IF(AP15="B",17.5,IF(AP15="A",20,""))))))</f>
        <v/>
      </c>
      <c r="AR15" s="48">
        <f>konverterat!X4</f>
        <v>0</v>
      </c>
      <c r="AS15" s="48" t="str">
        <f t="shared" ref="AS15:AS34" si="31">IF(AR15="F",0,IF(AR15="E",10,IF(AR15="D",12.5,IF(AR15="C",15,IF(AR15="B",17.5,IF(AR15="A",20,""))))))</f>
        <v/>
      </c>
      <c r="AT15" s="48">
        <f>konverterat!Y4</f>
        <v>0</v>
      </c>
      <c r="AU15" s="10" t="str">
        <f t="shared" ref="AU15:AU34" si="32">IF(AT15="F",0,IF(AT15="E",10,IF(AT15="D",12.5,IF(AT15="C",15,IF(AT15="B",17.5,IF(AT15="A",20,""))))))</f>
        <v/>
      </c>
      <c r="AV15" s="4"/>
      <c r="AW15" s="50">
        <f>konverterat!Z4</f>
        <v>0</v>
      </c>
      <c r="AX15" s="12" t="str">
        <f t="shared" ref="AX15:AX44" si="33">IFERROR(AVERAGE(E15,G15,I15,K15,M15,P15,S15,U15,W15,Y15,AA15,AC15,AE15,AG15,AI15,AK15,AM15,AO15,AQ15,AS15,AU15),"")</f>
        <v/>
      </c>
      <c r="AZ15" s="25"/>
      <c r="BC15" s="7" t="s">
        <v>21</v>
      </c>
    </row>
    <row r="16" spans="1:55" ht="13.5" customHeight="1">
      <c r="A16" s="29">
        <f>konverterat!A5</f>
        <v>0</v>
      </c>
      <c r="B16" s="47" t="e">
        <f>IF(ISODD(LEFT(RIGHT(betygsdata!B5,4),3)),"M","K")</f>
        <v>#VALUE!</v>
      </c>
      <c r="D16" s="48">
        <f>konverterat!C5</f>
        <v>0</v>
      </c>
      <c r="E16" s="48" t="str">
        <f t="shared" si="13"/>
        <v/>
      </c>
      <c r="F16" s="48">
        <f>konverterat!D5</f>
        <v>0</v>
      </c>
      <c r="G16" s="48" t="str">
        <f t="shared" si="14"/>
        <v/>
      </c>
      <c r="H16" s="48">
        <f>konverterat!E5</f>
        <v>0</v>
      </c>
      <c r="I16" s="48" t="str">
        <f t="shared" si="15"/>
        <v/>
      </c>
      <c r="J16" s="48">
        <f>konverterat!F5</f>
        <v>0</v>
      </c>
      <c r="K16" s="48" t="str">
        <f t="shared" si="16"/>
        <v/>
      </c>
      <c r="L16" s="48">
        <f>konverterat!G5</f>
        <v>0</v>
      </c>
      <c r="M16" s="48" t="str">
        <f t="shared" si="17"/>
        <v/>
      </c>
      <c r="N16" s="49">
        <f>konverterat!H5</f>
        <v>0</v>
      </c>
      <c r="O16" s="48">
        <f>konverterat!I5</f>
        <v>0</v>
      </c>
      <c r="P16" s="48" t="str">
        <f t="shared" si="18"/>
        <v/>
      </c>
      <c r="Q16" s="49">
        <f>konverterat!J5</f>
        <v>0</v>
      </c>
      <c r="R16" s="48">
        <f>konverterat!K5</f>
        <v>0</v>
      </c>
      <c r="S16" s="48" t="str">
        <f t="shared" si="19"/>
        <v/>
      </c>
      <c r="T16" s="48">
        <f>konverterat!L5</f>
        <v>0</v>
      </c>
      <c r="U16" s="48" t="str">
        <f t="shared" si="20"/>
        <v/>
      </c>
      <c r="V16" s="48">
        <f>konverterat!M5</f>
        <v>0</v>
      </c>
      <c r="W16" s="48" t="str">
        <f t="shared" si="21"/>
        <v/>
      </c>
      <c r="X16" s="48">
        <f>konverterat!N5</f>
        <v>0</v>
      </c>
      <c r="Y16" s="48" t="str">
        <f t="shared" si="22"/>
        <v/>
      </c>
      <c r="Z16" s="48">
        <f>konverterat!O5</f>
        <v>0</v>
      </c>
      <c r="AA16" s="48" t="str">
        <f t="shared" si="23"/>
        <v/>
      </c>
      <c r="AB16" s="48">
        <f>konverterat!P5</f>
        <v>0</v>
      </c>
      <c r="AC16" s="48" t="str">
        <f t="shared" si="24"/>
        <v/>
      </c>
      <c r="AD16" s="48">
        <f>konverterat!Q5</f>
        <v>0</v>
      </c>
      <c r="AE16" s="48" t="str">
        <f t="shared" si="25"/>
        <v/>
      </c>
      <c r="AF16" s="48">
        <f>konverterat!R5</f>
        <v>0</v>
      </c>
      <c r="AG16" s="48" t="str">
        <f t="shared" si="26"/>
        <v/>
      </c>
      <c r="AH16" s="48">
        <f>konverterat!S5</f>
        <v>0</v>
      </c>
      <c r="AI16" s="48" t="str">
        <f t="shared" si="27"/>
        <v/>
      </c>
      <c r="AJ16" s="48">
        <f>konverterat!T5</f>
        <v>0</v>
      </c>
      <c r="AK16" s="48" t="str">
        <f t="shared" si="12"/>
        <v/>
      </c>
      <c r="AL16" s="48">
        <f>konverterat!U5</f>
        <v>0</v>
      </c>
      <c r="AM16" s="48" t="str">
        <f t="shared" si="28"/>
        <v/>
      </c>
      <c r="AN16" s="48">
        <f>konverterat!V5</f>
        <v>0</v>
      </c>
      <c r="AO16" s="48" t="str">
        <f t="shared" si="29"/>
        <v/>
      </c>
      <c r="AP16" s="48">
        <f>konverterat!W5</f>
        <v>0</v>
      </c>
      <c r="AQ16" s="48" t="str">
        <f t="shared" si="30"/>
        <v/>
      </c>
      <c r="AR16" s="48">
        <f>konverterat!X5</f>
        <v>0</v>
      </c>
      <c r="AS16" s="48" t="str">
        <f t="shared" si="31"/>
        <v/>
      </c>
      <c r="AT16" s="48">
        <f>konverterat!Y5</f>
        <v>0</v>
      </c>
      <c r="AU16" s="10" t="str">
        <f t="shared" si="32"/>
        <v/>
      </c>
      <c r="AV16" s="4"/>
      <c r="AW16" s="50">
        <f>konverterat!Z5</f>
        <v>0</v>
      </c>
      <c r="AX16" s="12" t="str">
        <f t="shared" si="33"/>
        <v/>
      </c>
      <c r="AZ16" s="25" t="s">
        <v>96</v>
      </c>
      <c r="BA16" s="27" t="s">
        <v>22</v>
      </c>
      <c r="BB16" s="27"/>
      <c r="BC16" s="7" t="s">
        <v>37</v>
      </c>
    </row>
    <row r="17" spans="1:55" ht="13.5" customHeight="1">
      <c r="A17" s="29">
        <f>konverterat!A6</f>
        <v>0</v>
      </c>
      <c r="B17" s="47" t="e">
        <f>IF(ISODD(LEFT(RIGHT(betygsdata!B6,4),3)),"M","K")</f>
        <v>#VALUE!</v>
      </c>
      <c r="D17" s="48">
        <f>konverterat!C6</f>
        <v>0</v>
      </c>
      <c r="E17" s="48" t="str">
        <f t="shared" si="13"/>
        <v/>
      </c>
      <c r="F17" s="48">
        <f>konverterat!D6</f>
        <v>0</v>
      </c>
      <c r="G17" s="48" t="str">
        <f t="shared" si="14"/>
        <v/>
      </c>
      <c r="H17" s="48">
        <f>konverterat!E6</f>
        <v>0</v>
      </c>
      <c r="I17" s="48" t="str">
        <f t="shared" si="15"/>
        <v/>
      </c>
      <c r="J17" s="48">
        <f>konverterat!F6</f>
        <v>0</v>
      </c>
      <c r="K17" s="48" t="str">
        <f t="shared" si="16"/>
        <v/>
      </c>
      <c r="L17" s="48">
        <f>konverterat!G6</f>
        <v>0</v>
      </c>
      <c r="M17" s="48" t="str">
        <f t="shared" si="17"/>
        <v/>
      </c>
      <c r="N17" s="49">
        <f>konverterat!H6</f>
        <v>0</v>
      </c>
      <c r="O17" s="48">
        <f>konverterat!I6</f>
        <v>0</v>
      </c>
      <c r="P17" s="48" t="str">
        <f t="shared" si="18"/>
        <v/>
      </c>
      <c r="Q17" s="49">
        <f>konverterat!J6</f>
        <v>0</v>
      </c>
      <c r="R17" s="48">
        <f>konverterat!K6</f>
        <v>0</v>
      </c>
      <c r="S17" s="48" t="str">
        <f t="shared" si="19"/>
        <v/>
      </c>
      <c r="T17" s="48">
        <f>konverterat!L6</f>
        <v>0</v>
      </c>
      <c r="U17" s="48" t="str">
        <f t="shared" si="20"/>
        <v/>
      </c>
      <c r="V17" s="48">
        <f>konverterat!M6</f>
        <v>0</v>
      </c>
      <c r="W17" s="48" t="str">
        <f t="shared" si="21"/>
        <v/>
      </c>
      <c r="X17" s="48">
        <f>konverterat!N6</f>
        <v>0</v>
      </c>
      <c r="Y17" s="48" t="str">
        <f t="shared" si="22"/>
        <v/>
      </c>
      <c r="Z17" s="48">
        <f>konverterat!O6</f>
        <v>0</v>
      </c>
      <c r="AA17" s="48" t="str">
        <f t="shared" si="23"/>
        <v/>
      </c>
      <c r="AB17" s="48">
        <f>konverterat!P6</f>
        <v>0</v>
      </c>
      <c r="AC17" s="48" t="str">
        <f t="shared" si="24"/>
        <v/>
      </c>
      <c r="AD17" s="48">
        <f>konverterat!Q6</f>
        <v>0</v>
      </c>
      <c r="AE17" s="48" t="str">
        <f t="shared" si="25"/>
        <v/>
      </c>
      <c r="AF17" s="48">
        <f>konverterat!R6</f>
        <v>0</v>
      </c>
      <c r="AG17" s="48" t="str">
        <f t="shared" si="26"/>
        <v/>
      </c>
      <c r="AH17" s="48">
        <f>konverterat!S6</f>
        <v>0</v>
      </c>
      <c r="AI17" s="48" t="str">
        <f t="shared" si="27"/>
        <v/>
      </c>
      <c r="AJ17" s="48">
        <f>konverterat!T6</f>
        <v>0</v>
      </c>
      <c r="AK17" s="48" t="str">
        <f t="shared" si="12"/>
        <v/>
      </c>
      <c r="AL17" s="48">
        <f>konverterat!U6</f>
        <v>0</v>
      </c>
      <c r="AM17" s="48" t="str">
        <f t="shared" si="28"/>
        <v/>
      </c>
      <c r="AN17" s="48">
        <f>konverterat!V6</f>
        <v>0</v>
      </c>
      <c r="AO17" s="48" t="str">
        <f t="shared" si="29"/>
        <v/>
      </c>
      <c r="AP17" s="48">
        <f>konverterat!W6</f>
        <v>0</v>
      </c>
      <c r="AQ17" s="48" t="str">
        <f t="shared" si="30"/>
        <v/>
      </c>
      <c r="AR17" s="48">
        <f>konverterat!X6</f>
        <v>0</v>
      </c>
      <c r="AS17" s="48" t="str">
        <f t="shared" si="31"/>
        <v/>
      </c>
      <c r="AT17" s="48">
        <f>konverterat!Y6</f>
        <v>0</v>
      </c>
      <c r="AU17" s="10" t="str">
        <f t="shared" si="32"/>
        <v/>
      </c>
      <c r="AV17" s="4"/>
      <c r="AW17" s="50">
        <f>konverterat!Z6</f>
        <v>0</v>
      </c>
      <c r="AX17" s="12" t="str">
        <f t="shared" si="33"/>
        <v/>
      </c>
      <c r="AZ17" s="25"/>
      <c r="BC17" s="7" t="s">
        <v>40</v>
      </c>
    </row>
    <row r="18" spans="1:55" ht="13.5" customHeight="1">
      <c r="A18" s="29">
        <f>konverterat!A7</f>
        <v>0</v>
      </c>
      <c r="B18" s="47" t="e">
        <f>IF(ISODD(LEFT(RIGHT(betygsdata!B7,4),3)),"M","K")</f>
        <v>#VALUE!</v>
      </c>
      <c r="D18" s="48">
        <f>konverterat!C7</f>
        <v>0</v>
      </c>
      <c r="E18" s="48" t="str">
        <f t="shared" si="13"/>
        <v/>
      </c>
      <c r="F18" s="48">
        <f>konverterat!D7</f>
        <v>0</v>
      </c>
      <c r="G18" s="48" t="str">
        <f t="shared" si="14"/>
        <v/>
      </c>
      <c r="H18" s="48">
        <f>konverterat!E7</f>
        <v>0</v>
      </c>
      <c r="I18" s="48" t="str">
        <f t="shared" si="15"/>
        <v/>
      </c>
      <c r="J18" s="48">
        <f>konverterat!F7</f>
        <v>0</v>
      </c>
      <c r="K18" s="48" t="str">
        <f t="shared" si="16"/>
        <v/>
      </c>
      <c r="L18" s="48">
        <f>konverterat!G7</f>
        <v>0</v>
      </c>
      <c r="M18" s="48" t="str">
        <f t="shared" si="17"/>
        <v/>
      </c>
      <c r="N18" s="49">
        <f>konverterat!H7</f>
        <v>0</v>
      </c>
      <c r="O18" s="48">
        <f>konverterat!I7</f>
        <v>0</v>
      </c>
      <c r="P18" s="48" t="str">
        <f t="shared" si="18"/>
        <v/>
      </c>
      <c r="Q18" s="49">
        <f>konverterat!J7</f>
        <v>0</v>
      </c>
      <c r="R18" s="48">
        <f>konverterat!K7</f>
        <v>0</v>
      </c>
      <c r="S18" s="48" t="str">
        <f t="shared" si="19"/>
        <v/>
      </c>
      <c r="T18" s="48">
        <f>konverterat!L7</f>
        <v>0</v>
      </c>
      <c r="U18" s="48" t="str">
        <f t="shared" si="20"/>
        <v/>
      </c>
      <c r="V18" s="48">
        <f>konverterat!M7</f>
        <v>0</v>
      </c>
      <c r="W18" s="48" t="str">
        <f t="shared" si="21"/>
        <v/>
      </c>
      <c r="X18" s="48">
        <f>konverterat!N7</f>
        <v>0</v>
      </c>
      <c r="Y18" s="48" t="str">
        <f t="shared" si="22"/>
        <v/>
      </c>
      <c r="Z18" s="48">
        <f>konverterat!O7</f>
        <v>0</v>
      </c>
      <c r="AA18" s="48" t="str">
        <f t="shared" si="23"/>
        <v/>
      </c>
      <c r="AB18" s="48">
        <f>konverterat!P7</f>
        <v>0</v>
      </c>
      <c r="AC18" s="48" t="str">
        <f t="shared" si="24"/>
        <v/>
      </c>
      <c r="AD18" s="48">
        <f>konverterat!Q7</f>
        <v>0</v>
      </c>
      <c r="AE18" s="48" t="str">
        <f t="shared" si="25"/>
        <v/>
      </c>
      <c r="AF18" s="48">
        <f>konverterat!R7</f>
        <v>0</v>
      </c>
      <c r="AG18" s="48" t="str">
        <f t="shared" si="26"/>
        <v/>
      </c>
      <c r="AH18" s="48">
        <f>konverterat!S7</f>
        <v>0</v>
      </c>
      <c r="AI18" s="48" t="str">
        <f t="shared" si="27"/>
        <v/>
      </c>
      <c r="AJ18" s="48">
        <f>konverterat!T7</f>
        <v>0</v>
      </c>
      <c r="AK18" s="48" t="str">
        <f t="shared" si="12"/>
        <v/>
      </c>
      <c r="AL18" s="48">
        <f>konverterat!U7</f>
        <v>0</v>
      </c>
      <c r="AM18" s="48" t="str">
        <f t="shared" si="28"/>
        <v/>
      </c>
      <c r="AN18" s="48">
        <f>konverterat!V7</f>
        <v>0</v>
      </c>
      <c r="AO18" s="48" t="str">
        <f t="shared" si="29"/>
        <v/>
      </c>
      <c r="AP18" s="48">
        <f>konverterat!W7</f>
        <v>0</v>
      </c>
      <c r="AQ18" s="48" t="str">
        <f t="shared" si="30"/>
        <v/>
      </c>
      <c r="AR18" s="48">
        <f>konverterat!X7</f>
        <v>0</v>
      </c>
      <c r="AS18" s="48" t="str">
        <f t="shared" si="31"/>
        <v/>
      </c>
      <c r="AT18" s="48">
        <f>konverterat!Y7</f>
        <v>0</v>
      </c>
      <c r="AU18" s="10" t="str">
        <f t="shared" si="32"/>
        <v/>
      </c>
      <c r="AV18" s="4"/>
      <c r="AW18" s="50">
        <f>konverterat!Z7</f>
        <v>0</v>
      </c>
      <c r="AX18" s="12" t="str">
        <f t="shared" si="33"/>
        <v/>
      </c>
      <c r="AZ18" s="25" t="s">
        <v>96</v>
      </c>
      <c r="BA18" s="30" t="s">
        <v>37</v>
      </c>
      <c r="BC18" s="7" t="s">
        <v>39</v>
      </c>
    </row>
    <row r="19" spans="1:55" ht="13.5" customHeight="1">
      <c r="A19" s="29">
        <f>konverterat!A8</f>
        <v>0</v>
      </c>
      <c r="B19" s="47" t="e">
        <f>IF(ISODD(LEFT(RIGHT(betygsdata!B8,4),3)),"M","K")</f>
        <v>#VALUE!</v>
      </c>
      <c r="D19" s="48">
        <f>konverterat!C8</f>
        <v>0</v>
      </c>
      <c r="E19" s="48" t="str">
        <f t="shared" si="13"/>
        <v/>
      </c>
      <c r="F19" s="48">
        <f>konverterat!D8</f>
        <v>0</v>
      </c>
      <c r="G19" s="48" t="str">
        <f t="shared" si="14"/>
        <v/>
      </c>
      <c r="H19" s="48">
        <f>konverterat!E8</f>
        <v>0</v>
      </c>
      <c r="I19" s="48" t="str">
        <f t="shared" si="15"/>
        <v/>
      </c>
      <c r="J19" s="48">
        <f>konverterat!F8</f>
        <v>0</v>
      </c>
      <c r="K19" s="48" t="str">
        <f t="shared" si="16"/>
        <v/>
      </c>
      <c r="L19" s="48">
        <f>konverterat!G8</f>
        <v>0</v>
      </c>
      <c r="M19" s="48" t="str">
        <f t="shared" si="17"/>
        <v/>
      </c>
      <c r="N19" s="49">
        <f>konverterat!H8</f>
        <v>0</v>
      </c>
      <c r="O19" s="48">
        <f>konverterat!I8</f>
        <v>0</v>
      </c>
      <c r="P19" s="48" t="str">
        <f t="shared" si="18"/>
        <v/>
      </c>
      <c r="Q19" s="49">
        <f>konverterat!J8</f>
        <v>0</v>
      </c>
      <c r="R19" s="48">
        <f>konverterat!K8</f>
        <v>0</v>
      </c>
      <c r="S19" s="48" t="str">
        <f t="shared" si="19"/>
        <v/>
      </c>
      <c r="T19" s="48">
        <f>konverterat!L8</f>
        <v>0</v>
      </c>
      <c r="U19" s="48" t="str">
        <f t="shared" si="20"/>
        <v/>
      </c>
      <c r="V19" s="48">
        <f>konverterat!M8</f>
        <v>0</v>
      </c>
      <c r="W19" s="48" t="str">
        <f t="shared" si="21"/>
        <v/>
      </c>
      <c r="X19" s="48">
        <f>konverterat!N8</f>
        <v>0</v>
      </c>
      <c r="Y19" s="48" t="str">
        <f t="shared" si="22"/>
        <v/>
      </c>
      <c r="Z19" s="48">
        <f>konverterat!O8</f>
        <v>0</v>
      </c>
      <c r="AA19" s="48" t="str">
        <f t="shared" si="23"/>
        <v/>
      </c>
      <c r="AB19" s="48">
        <f>konverterat!P8</f>
        <v>0</v>
      </c>
      <c r="AC19" s="48" t="str">
        <f t="shared" si="24"/>
        <v/>
      </c>
      <c r="AD19" s="48">
        <f>konverterat!Q8</f>
        <v>0</v>
      </c>
      <c r="AE19" s="48" t="str">
        <f t="shared" si="25"/>
        <v/>
      </c>
      <c r="AF19" s="48">
        <f>konverterat!R8</f>
        <v>0</v>
      </c>
      <c r="AG19" s="48" t="str">
        <f t="shared" si="26"/>
        <v/>
      </c>
      <c r="AH19" s="48">
        <f>konverterat!S8</f>
        <v>0</v>
      </c>
      <c r="AI19" s="48" t="str">
        <f t="shared" si="27"/>
        <v/>
      </c>
      <c r="AJ19" s="48">
        <f>konverterat!T8</f>
        <v>0</v>
      </c>
      <c r="AK19" s="48" t="str">
        <f t="shared" si="12"/>
        <v/>
      </c>
      <c r="AL19" s="48">
        <f>konverterat!U8</f>
        <v>0</v>
      </c>
      <c r="AM19" s="48" t="str">
        <f t="shared" si="28"/>
        <v/>
      </c>
      <c r="AN19" s="48">
        <f>konverterat!V8</f>
        <v>0</v>
      </c>
      <c r="AO19" s="48" t="str">
        <f t="shared" si="29"/>
        <v/>
      </c>
      <c r="AP19" s="48">
        <f>konverterat!W8</f>
        <v>0</v>
      </c>
      <c r="AQ19" s="48" t="str">
        <f t="shared" si="30"/>
        <v/>
      </c>
      <c r="AR19" s="48">
        <f>konverterat!X8</f>
        <v>0</v>
      </c>
      <c r="AS19" s="48" t="str">
        <f t="shared" si="31"/>
        <v/>
      </c>
      <c r="AT19" s="48">
        <f>konverterat!Y8</f>
        <v>0</v>
      </c>
      <c r="AU19" s="10" t="str">
        <f t="shared" si="32"/>
        <v/>
      </c>
      <c r="AV19" s="4"/>
      <c r="AW19" s="50">
        <f>konverterat!Z8</f>
        <v>0</v>
      </c>
      <c r="AX19" s="12" t="str">
        <f t="shared" si="33"/>
        <v/>
      </c>
      <c r="AZ19" s="25"/>
      <c r="BC19" s="7" t="s">
        <v>36</v>
      </c>
    </row>
    <row r="20" spans="1:55" ht="13.5" customHeight="1">
      <c r="A20" s="29">
        <f>konverterat!A9</f>
        <v>0</v>
      </c>
      <c r="B20" s="47" t="e">
        <f>IF(ISODD(LEFT(RIGHT(betygsdata!B9,4),3)),"M","K")</f>
        <v>#VALUE!</v>
      </c>
      <c r="D20" s="48">
        <f>konverterat!C9</f>
        <v>0</v>
      </c>
      <c r="E20" s="48" t="str">
        <f t="shared" si="13"/>
        <v/>
      </c>
      <c r="F20" s="48">
        <f>konverterat!D9</f>
        <v>0</v>
      </c>
      <c r="G20" s="48" t="str">
        <f t="shared" si="14"/>
        <v/>
      </c>
      <c r="H20" s="48">
        <f>konverterat!E9</f>
        <v>0</v>
      </c>
      <c r="I20" s="48" t="str">
        <f t="shared" si="15"/>
        <v/>
      </c>
      <c r="J20" s="48">
        <f>konverterat!F9</f>
        <v>0</v>
      </c>
      <c r="K20" s="48" t="str">
        <f t="shared" si="16"/>
        <v/>
      </c>
      <c r="L20" s="48">
        <f>konverterat!G9</f>
        <v>0</v>
      </c>
      <c r="M20" s="48" t="str">
        <f t="shared" si="17"/>
        <v/>
      </c>
      <c r="N20" s="49">
        <f>konverterat!H9</f>
        <v>0</v>
      </c>
      <c r="O20" s="48">
        <f>konverterat!I9</f>
        <v>0</v>
      </c>
      <c r="P20" s="48" t="str">
        <f t="shared" si="18"/>
        <v/>
      </c>
      <c r="Q20" s="49">
        <f>konverterat!J9</f>
        <v>0</v>
      </c>
      <c r="R20" s="48">
        <f>konverterat!K9</f>
        <v>0</v>
      </c>
      <c r="S20" s="48" t="str">
        <f t="shared" si="19"/>
        <v/>
      </c>
      <c r="T20" s="48">
        <f>konverterat!L9</f>
        <v>0</v>
      </c>
      <c r="U20" s="48" t="str">
        <f t="shared" si="20"/>
        <v/>
      </c>
      <c r="V20" s="48">
        <f>konverterat!M9</f>
        <v>0</v>
      </c>
      <c r="W20" s="48" t="str">
        <f t="shared" si="21"/>
        <v/>
      </c>
      <c r="X20" s="48">
        <f>konverterat!N9</f>
        <v>0</v>
      </c>
      <c r="Y20" s="48" t="str">
        <f t="shared" si="22"/>
        <v/>
      </c>
      <c r="Z20" s="48">
        <f>konverterat!O9</f>
        <v>0</v>
      </c>
      <c r="AA20" s="48" t="str">
        <f t="shared" si="23"/>
        <v/>
      </c>
      <c r="AB20" s="48">
        <f>konverterat!P9</f>
        <v>0</v>
      </c>
      <c r="AC20" s="48" t="str">
        <f t="shared" si="24"/>
        <v/>
      </c>
      <c r="AD20" s="48">
        <f>konverterat!Q9</f>
        <v>0</v>
      </c>
      <c r="AE20" s="48" t="str">
        <f t="shared" si="25"/>
        <v/>
      </c>
      <c r="AF20" s="48">
        <f>konverterat!R9</f>
        <v>0</v>
      </c>
      <c r="AG20" s="48" t="str">
        <f t="shared" si="26"/>
        <v/>
      </c>
      <c r="AH20" s="48">
        <f>konverterat!S9</f>
        <v>0</v>
      </c>
      <c r="AI20" s="48" t="str">
        <f t="shared" si="27"/>
        <v/>
      </c>
      <c r="AJ20" s="48">
        <f>konverterat!T9</f>
        <v>0</v>
      </c>
      <c r="AK20" s="48" t="str">
        <f t="shared" si="12"/>
        <v/>
      </c>
      <c r="AL20" s="48">
        <f>konverterat!U9</f>
        <v>0</v>
      </c>
      <c r="AM20" s="48" t="str">
        <f t="shared" si="28"/>
        <v/>
      </c>
      <c r="AN20" s="48">
        <f>konverterat!V9</f>
        <v>0</v>
      </c>
      <c r="AO20" s="48" t="str">
        <f t="shared" si="29"/>
        <v/>
      </c>
      <c r="AP20" s="48">
        <f>konverterat!W9</f>
        <v>0</v>
      </c>
      <c r="AQ20" s="48" t="str">
        <f t="shared" si="30"/>
        <v/>
      </c>
      <c r="AR20" s="48">
        <f>konverterat!X9</f>
        <v>0</v>
      </c>
      <c r="AS20" s="48" t="str">
        <f t="shared" si="31"/>
        <v/>
      </c>
      <c r="AT20" s="48">
        <f>konverterat!Y9</f>
        <v>0</v>
      </c>
      <c r="AU20" s="10" t="str">
        <f t="shared" si="32"/>
        <v/>
      </c>
      <c r="AV20" s="4"/>
      <c r="AW20" s="50">
        <f>konverterat!Z9</f>
        <v>0</v>
      </c>
      <c r="AX20" s="12" t="str">
        <f t="shared" si="33"/>
        <v/>
      </c>
      <c r="AZ20" s="25" t="s">
        <v>91</v>
      </c>
      <c r="BA20" s="27">
        <v>1</v>
      </c>
      <c r="BC20" s="7" t="s">
        <v>22</v>
      </c>
    </row>
    <row r="21" spans="1:55" ht="13.5" customHeight="1">
      <c r="A21" s="29">
        <f>konverterat!A10</f>
        <v>0</v>
      </c>
      <c r="B21" s="47" t="e">
        <f>IF(ISODD(LEFT(RIGHT(betygsdata!B10,4),3)),"M","K")</f>
        <v>#VALUE!</v>
      </c>
      <c r="D21" s="48">
        <f>konverterat!C10</f>
        <v>0</v>
      </c>
      <c r="E21" s="48" t="str">
        <f t="shared" si="13"/>
        <v/>
      </c>
      <c r="F21" s="48">
        <f>konverterat!D10</f>
        <v>0</v>
      </c>
      <c r="G21" s="48" t="str">
        <f t="shared" si="14"/>
        <v/>
      </c>
      <c r="H21" s="48">
        <f>konverterat!E10</f>
        <v>0</v>
      </c>
      <c r="I21" s="48" t="str">
        <f t="shared" si="15"/>
        <v/>
      </c>
      <c r="J21" s="48">
        <f>konverterat!F10</f>
        <v>0</v>
      </c>
      <c r="K21" s="48" t="str">
        <f t="shared" si="16"/>
        <v/>
      </c>
      <c r="L21" s="48">
        <f>konverterat!G10</f>
        <v>0</v>
      </c>
      <c r="M21" s="48" t="str">
        <f t="shared" si="17"/>
        <v/>
      </c>
      <c r="N21" s="49">
        <f>konverterat!H10</f>
        <v>0</v>
      </c>
      <c r="O21" s="48">
        <f>konverterat!I10</f>
        <v>0</v>
      </c>
      <c r="P21" s="48" t="str">
        <f t="shared" si="18"/>
        <v/>
      </c>
      <c r="Q21" s="49">
        <f>konverterat!J10</f>
        <v>0</v>
      </c>
      <c r="R21" s="48">
        <f>konverterat!K10</f>
        <v>0</v>
      </c>
      <c r="S21" s="48" t="str">
        <f t="shared" si="19"/>
        <v/>
      </c>
      <c r="T21" s="48">
        <f>konverterat!L10</f>
        <v>0</v>
      </c>
      <c r="U21" s="48" t="str">
        <f t="shared" si="20"/>
        <v/>
      </c>
      <c r="V21" s="48">
        <f>konverterat!M10</f>
        <v>0</v>
      </c>
      <c r="W21" s="48" t="str">
        <f t="shared" si="21"/>
        <v/>
      </c>
      <c r="X21" s="48">
        <f>konverterat!N10</f>
        <v>0</v>
      </c>
      <c r="Y21" s="48" t="str">
        <f t="shared" si="22"/>
        <v/>
      </c>
      <c r="Z21" s="48">
        <f>konverterat!O10</f>
        <v>0</v>
      </c>
      <c r="AA21" s="48" t="str">
        <f t="shared" si="23"/>
        <v/>
      </c>
      <c r="AB21" s="48">
        <f>konverterat!P10</f>
        <v>0</v>
      </c>
      <c r="AC21" s="48" t="str">
        <f t="shared" si="24"/>
        <v/>
      </c>
      <c r="AD21" s="48">
        <f>konverterat!Q10</f>
        <v>0</v>
      </c>
      <c r="AE21" s="48" t="str">
        <f t="shared" si="25"/>
        <v/>
      </c>
      <c r="AF21" s="48">
        <f>konverterat!R10</f>
        <v>0</v>
      </c>
      <c r="AG21" s="48" t="str">
        <f t="shared" si="26"/>
        <v/>
      </c>
      <c r="AH21" s="48">
        <f>konverterat!S10</f>
        <v>0</v>
      </c>
      <c r="AI21" s="48" t="str">
        <f t="shared" si="27"/>
        <v/>
      </c>
      <c r="AJ21" s="48">
        <f>konverterat!T10</f>
        <v>0</v>
      </c>
      <c r="AK21" s="48" t="str">
        <f t="shared" si="12"/>
        <v/>
      </c>
      <c r="AL21" s="48">
        <f>konverterat!U10</f>
        <v>0</v>
      </c>
      <c r="AM21" s="48" t="str">
        <f t="shared" si="28"/>
        <v/>
      </c>
      <c r="AN21" s="48">
        <f>konverterat!V10</f>
        <v>0</v>
      </c>
      <c r="AO21" s="48" t="str">
        <f t="shared" si="29"/>
        <v/>
      </c>
      <c r="AP21" s="48">
        <f>konverterat!W10</f>
        <v>0</v>
      </c>
      <c r="AQ21" s="48" t="str">
        <f t="shared" si="30"/>
        <v/>
      </c>
      <c r="AR21" s="48">
        <f>konverterat!X10</f>
        <v>0</v>
      </c>
      <c r="AS21" s="48" t="str">
        <f t="shared" si="31"/>
        <v/>
      </c>
      <c r="AT21" s="48">
        <f>konverterat!Y10</f>
        <v>0</v>
      </c>
      <c r="AU21" s="10" t="str">
        <f t="shared" si="32"/>
        <v/>
      </c>
      <c r="AV21" s="4"/>
      <c r="AW21" s="50">
        <f>konverterat!Z10</f>
        <v>0</v>
      </c>
      <c r="AX21" s="12" t="str">
        <f t="shared" si="33"/>
        <v/>
      </c>
      <c r="AZ21" s="25"/>
    </row>
    <row r="22" spans="1:55" ht="13.5" customHeight="1">
      <c r="A22" s="29">
        <f>konverterat!A11</f>
        <v>0</v>
      </c>
      <c r="B22" s="47" t="e">
        <f>IF(ISODD(LEFT(RIGHT(betygsdata!B11,4),3)),"M","K")</f>
        <v>#VALUE!</v>
      </c>
      <c r="D22" s="48">
        <f>konverterat!C11</f>
        <v>0</v>
      </c>
      <c r="E22" s="48" t="str">
        <f t="shared" si="13"/>
        <v/>
      </c>
      <c r="F22" s="48">
        <f>konverterat!D11</f>
        <v>0</v>
      </c>
      <c r="G22" s="48" t="str">
        <f t="shared" si="14"/>
        <v/>
      </c>
      <c r="H22" s="48">
        <f>konverterat!E11</f>
        <v>0</v>
      </c>
      <c r="I22" s="48" t="str">
        <f t="shared" si="15"/>
        <v/>
      </c>
      <c r="J22" s="48">
        <f>konverterat!F11</f>
        <v>0</v>
      </c>
      <c r="K22" s="48" t="str">
        <f t="shared" si="16"/>
        <v/>
      </c>
      <c r="L22" s="48">
        <f>konverterat!G11</f>
        <v>0</v>
      </c>
      <c r="M22" s="48" t="str">
        <f t="shared" si="17"/>
        <v/>
      </c>
      <c r="N22" s="49">
        <f>konverterat!H11</f>
        <v>0</v>
      </c>
      <c r="O22" s="48">
        <f>konverterat!I11</f>
        <v>0</v>
      </c>
      <c r="P22" s="48" t="str">
        <f t="shared" si="18"/>
        <v/>
      </c>
      <c r="Q22" s="49">
        <f>konverterat!J11</f>
        <v>0</v>
      </c>
      <c r="R22" s="48">
        <f>konverterat!K11</f>
        <v>0</v>
      </c>
      <c r="S22" s="48" t="str">
        <f t="shared" si="19"/>
        <v/>
      </c>
      <c r="T22" s="48">
        <f>konverterat!L11</f>
        <v>0</v>
      </c>
      <c r="U22" s="48" t="str">
        <f t="shared" si="20"/>
        <v/>
      </c>
      <c r="V22" s="48">
        <f>konverterat!M11</f>
        <v>0</v>
      </c>
      <c r="W22" s="48" t="str">
        <f t="shared" si="21"/>
        <v/>
      </c>
      <c r="X22" s="48">
        <f>konverterat!N11</f>
        <v>0</v>
      </c>
      <c r="Y22" s="48" t="str">
        <f t="shared" si="22"/>
        <v/>
      </c>
      <c r="Z22" s="48">
        <f>konverterat!O11</f>
        <v>0</v>
      </c>
      <c r="AA22" s="48" t="str">
        <f t="shared" si="23"/>
        <v/>
      </c>
      <c r="AB22" s="48">
        <f>konverterat!P11</f>
        <v>0</v>
      </c>
      <c r="AC22" s="48" t="str">
        <f t="shared" si="24"/>
        <v/>
      </c>
      <c r="AD22" s="48">
        <f>konverterat!Q11</f>
        <v>0</v>
      </c>
      <c r="AE22" s="48" t="str">
        <f t="shared" si="25"/>
        <v/>
      </c>
      <c r="AF22" s="48">
        <f>konverterat!R11</f>
        <v>0</v>
      </c>
      <c r="AG22" s="48" t="str">
        <f t="shared" si="26"/>
        <v/>
      </c>
      <c r="AH22" s="48">
        <f>konverterat!S11</f>
        <v>0</v>
      </c>
      <c r="AI22" s="48" t="str">
        <f t="shared" si="27"/>
        <v/>
      </c>
      <c r="AJ22" s="48">
        <f>konverterat!T11</f>
        <v>0</v>
      </c>
      <c r="AK22" s="48" t="str">
        <f t="shared" si="12"/>
        <v/>
      </c>
      <c r="AL22" s="48">
        <f>konverterat!U11</f>
        <v>0</v>
      </c>
      <c r="AM22" s="48" t="str">
        <f t="shared" si="28"/>
        <v/>
      </c>
      <c r="AN22" s="48">
        <f>konverterat!V11</f>
        <v>0</v>
      </c>
      <c r="AO22" s="48" t="str">
        <f t="shared" si="29"/>
        <v/>
      </c>
      <c r="AP22" s="48">
        <f>konverterat!W11</f>
        <v>0</v>
      </c>
      <c r="AQ22" s="48" t="str">
        <f t="shared" si="30"/>
        <v/>
      </c>
      <c r="AR22" s="48">
        <f>konverterat!X11</f>
        <v>0</v>
      </c>
      <c r="AS22" s="48" t="str">
        <f t="shared" si="31"/>
        <v/>
      </c>
      <c r="AT22" s="48">
        <f>konverterat!Y11</f>
        <v>0</v>
      </c>
      <c r="AU22" s="10" t="str">
        <f t="shared" si="32"/>
        <v/>
      </c>
      <c r="AV22" s="4"/>
      <c r="AW22" s="50">
        <f>konverterat!Z11</f>
        <v>0</v>
      </c>
      <c r="AX22" s="12" t="str">
        <f t="shared" si="33"/>
        <v/>
      </c>
      <c r="AZ22" s="25" t="s">
        <v>92</v>
      </c>
      <c r="BA22" s="26">
        <v>500</v>
      </c>
    </row>
    <row r="23" spans="1:55" ht="13.5" customHeight="1">
      <c r="A23" s="29">
        <f>konverterat!A12</f>
        <v>0</v>
      </c>
      <c r="B23" s="47" t="e">
        <f>IF(ISODD(LEFT(RIGHT(betygsdata!B12,4),3)),"M","K")</f>
        <v>#VALUE!</v>
      </c>
      <c r="D23" s="48">
        <f>konverterat!C12</f>
        <v>0</v>
      </c>
      <c r="E23" s="48" t="str">
        <f t="shared" si="13"/>
        <v/>
      </c>
      <c r="F23" s="48">
        <f>konverterat!D12</f>
        <v>0</v>
      </c>
      <c r="G23" s="48" t="str">
        <f t="shared" si="14"/>
        <v/>
      </c>
      <c r="H23" s="48">
        <f>konverterat!E12</f>
        <v>0</v>
      </c>
      <c r="I23" s="48" t="str">
        <f t="shared" si="15"/>
        <v/>
      </c>
      <c r="J23" s="48">
        <f>konverterat!F12</f>
        <v>0</v>
      </c>
      <c r="K23" s="48" t="str">
        <f t="shared" si="16"/>
        <v/>
      </c>
      <c r="L23" s="48">
        <f>konverterat!G12</f>
        <v>0</v>
      </c>
      <c r="M23" s="48" t="str">
        <f t="shared" si="17"/>
        <v/>
      </c>
      <c r="N23" s="49">
        <f>konverterat!H12</f>
        <v>0</v>
      </c>
      <c r="O23" s="48">
        <f>konverterat!I12</f>
        <v>0</v>
      </c>
      <c r="P23" s="48" t="str">
        <f t="shared" si="18"/>
        <v/>
      </c>
      <c r="Q23" s="49">
        <f>konverterat!J12</f>
        <v>0</v>
      </c>
      <c r="R23" s="48">
        <f>konverterat!K12</f>
        <v>0</v>
      </c>
      <c r="S23" s="48" t="str">
        <f t="shared" si="19"/>
        <v/>
      </c>
      <c r="T23" s="48">
        <f>konverterat!L12</f>
        <v>0</v>
      </c>
      <c r="U23" s="48" t="str">
        <f t="shared" si="20"/>
        <v/>
      </c>
      <c r="V23" s="48">
        <f>konverterat!M12</f>
        <v>0</v>
      </c>
      <c r="W23" s="48" t="str">
        <f t="shared" si="21"/>
        <v/>
      </c>
      <c r="X23" s="48">
        <f>konverterat!N12</f>
        <v>0</v>
      </c>
      <c r="Y23" s="48" t="str">
        <f t="shared" si="22"/>
        <v/>
      </c>
      <c r="Z23" s="48">
        <f>konverterat!O12</f>
        <v>0</v>
      </c>
      <c r="AA23" s="48" t="str">
        <f t="shared" si="23"/>
        <v/>
      </c>
      <c r="AB23" s="48">
        <f>konverterat!P12</f>
        <v>0</v>
      </c>
      <c r="AC23" s="48" t="str">
        <f t="shared" si="24"/>
        <v/>
      </c>
      <c r="AD23" s="48">
        <f>konverterat!Q12</f>
        <v>0</v>
      </c>
      <c r="AE23" s="48" t="str">
        <f t="shared" si="25"/>
        <v/>
      </c>
      <c r="AF23" s="48">
        <f>konverterat!R12</f>
        <v>0</v>
      </c>
      <c r="AG23" s="48" t="str">
        <f t="shared" si="26"/>
        <v/>
      </c>
      <c r="AH23" s="48">
        <f>konverterat!S12</f>
        <v>0</v>
      </c>
      <c r="AI23" s="48" t="str">
        <f t="shared" si="27"/>
        <v/>
      </c>
      <c r="AJ23" s="48">
        <f>konverterat!T12</f>
        <v>0</v>
      </c>
      <c r="AK23" s="48" t="str">
        <f t="shared" si="12"/>
        <v/>
      </c>
      <c r="AL23" s="48">
        <f>konverterat!U12</f>
        <v>0</v>
      </c>
      <c r="AM23" s="48" t="str">
        <f t="shared" si="28"/>
        <v/>
      </c>
      <c r="AN23" s="48">
        <f>konverterat!V12</f>
        <v>0</v>
      </c>
      <c r="AO23" s="48" t="str">
        <f t="shared" si="29"/>
        <v/>
      </c>
      <c r="AP23" s="48">
        <f>konverterat!W12</f>
        <v>0</v>
      </c>
      <c r="AQ23" s="48" t="str">
        <f t="shared" si="30"/>
        <v/>
      </c>
      <c r="AR23" s="48">
        <f>konverterat!X12</f>
        <v>0</v>
      </c>
      <c r="AS23" s="48" t="str">
        <f t="shared" si="31"/>
        <v/>
      </c>
      <c r="AT23" s="48">
        <f>konverterat!Y12</f>
        <v>0</v>
      </c>
      <c r="AU23" s="10" t="str">
        <f t="shared" si="32"/>
        <v/>
      </c>
      <c r="AV23" s="4"/>
      <c r="AW23" s="50">
        <f>konverterat!Z12</f>
        <v>0</v>
      </c>
      <c r="AX23" s="12" t="str">
        <f t="shared" si="33"/>
        <v/>
      </c>
      <c r="AZ23" s="25"/>
    </row>
    <row r="24" spans="1:55" ht="13.5" customHeight="1">
      <c r="A24" s="29">
        <f>konverterat!A13</f>
        <v>0</v>
      </c>
      <c r="B24" s="47" t="e">
        <f>IF(ISODD(LEFT(RIGHT(betygsdata!B13,4),3)),"M","K")</f>
        <v>#VALUE!</v>
      </c>
      <c r="D24" s="48">
        <f>konverterat!C13</f>
        <v>0</v>
      </c>
      <c r="E24" s="48" t="str">
        <f t="shared" si="13"/>
        <v/>
      </c>
      <c r="F24" s="48">
        <f>konverterat!D13</f>
        <v>0</v>
      </c>
      <c r="G24" s="48" t="str">
        <f t="shared" si="14"/>
        <v/>
      </c>
      <c r="H24" s="48">
        <f>konverterat!E13</f>
        <v>0</v>
      </c>
      <c r="I24" s="48" t="str">
        <f t="shared" si="15"/>
        <v/>
      </c>
      <c r="J24" s="48">
        <f>konverterat!F13</f>
        <v>0</v>
      </c>
      <c r="K24" s="48" t="str">
        <f t="shared" si="16"/>
        <v/>
      </c>
      <c r="L24" s="48">
        <f>konverterat!G13</f>
        <v>0</v>
      </c>
      <c r="M24" s="48" t="str">
        <f t="shared" si="17"/>
        <v/>
      </c>
      <c r="N24" s="49">
        <f>konverterat!H13</f>
        <v>0</v>
      </c>
      <c r="O24" s="48">
        <f>konverterat!I13</f>
        <v>0</v>
      </c>
      <c r="P24" s="48" t="str">
        <f t="shared" si="18"/>
        <v/>
      </c>
      <c r="Q24" s="49">
        <f>konverterat!J13</f>
        <v>0</v>
      </c>
      <c r="R24" s="48">
        <f>konverterat!K13</f>
        <v>0</v>
      </c>
      <c r="S24" s="48" t="str">
        <f t="shared" si="19"/>
        <v/>
      </c>
      <c r="T24" s="48">
        <f>konverterat!L13</f>
        <v>0</v>
      </c>
      <c r="U24" s="48" t="str">
        <f t="shared" si="20"/>
        <v/>
      </c>
      <c r="V24" s="48">
        <f>konverterat!M13</f>
        <v>0</v>
      </c>
      <c r="W24" s="48" t="str">
        <f t="shared" si="21"/>
        <v/>
      </c>
      <c r="X24" s="48">
        <f>konverterat!N13</f>
        <v>0</v>
      </c>
      <c r="Y24" s="48" t="str">
        <f t="shared" si="22"/>
        <v/>
      </c>
      <c r="Z24" s="48">
        <f>konverterat!O13</f>
        <v>0</v>
      </c>
      <c r="AA24" s="48" t="str">
        <f t="shared" si="23"/>
        <v/>
      </c>
      <c r="AB24" s="48">
        <f>konverterat!P13</f>
        <v>0</v>
      </c>
      <c r="AC24" s="48" t="str">
        <f t="shared" si="24"/>
        <v/>
      </c>
      <c r="AD24" s="48">
        <f>konverterat!Q13</f>
        <v>0</v>
      </c>
      <c r="AE24" s="48" t="str">
        <f t="shared" si="25"/>
        <v/>
      </c>
      <c r="AF24" s="48">
        <f>konverterat!R13</f>
        <v>0</v>
      </c>
      <c r="AG24" s="48" t="str">
        <f t="shared" si="26"/>
        <v/>
      </c>
      <c r="AH24" s="48">
        <f>konverterat!S13</f>
        <v>0</v>
      </c>
      <c r="AI24" s="48" t="str">
        <f t="shared" si="27"/>
        <v/>
      </c>
      <c r="AJ24" s="48">
        <f>konverterat!T13</f>
        <v>0</v>
      </c>
      <c r="AK24" s="48" t="str">
        <f t="shared" si="12"/>
        <v/>
      </c>
      <c r="AL24" s="48">
        <f>konverterat!U13</f>
        <v>0</v>
      </c>
      <c r="AM24" s="48" t="str">
        <f t="shared" si="28"/>
        <v/>
      </c>
      <c r="AN24" s="48">
        <f>konverterat!V13</f>
        <v>0</v>
      </c>
      <c r="AO24" s="48" t="str">
        <f t="shared" si="29"/>
        <v/>
      </c>
      <c r="AP24" s="48">
        <f>konverterat!W13</f>
        <v>0</v>
      </c>
      <c r="AQ24" s="48" t="str">
        <f t="shared" si="30"/>
        <v/>
      </c>
      <c r="AR24" s="48">
        <f>konverterat!X13</f>
        <v>0</v>
      </c>
      <c r="AS24" s="48" t="str">
        <f t="shared" si="31"/>
        <v/>
      </c>
      <c r="AT24" s="48">
        <f>konverterat!Y13</f>
        <v>0</v>
      </c>
      <c r="AU24" s="10" t="str">
        <f t="shared" si="32"/>
        <v/>
      </c>
      <c r="AV24" s="4"/>
      <c r="AW24" s="50">
        <f>konverterat!Z13</f>
        <v>0</v>
      </c>
      <c r="AX24" s="12" t="str">
        <f t="shared" si="33"/>
        <v/>
      </c>
      <c r="AZ24" s="25" t="s">
        <v>93</v>
      </c>
      <c r="BA24" s="27">
        <v>10</v>
      </c>
    </row>
    <row r="25" spans="1:55" ht="13.5" customHeight="1">
      <c r="A25" s="29">
        <f>konverterat!A14</f>
        <v>0</v>
      </c>
      <c r="B25" s="47" t="e">
        <f>IF(ISODD(LEFT(RIGHT(betygsdata!B14,4),3)),"M","K")</f>
        <v>#VALUE!</v>
      </c>
      <c r="D25" s="48">
        <f>konverterat!C14</f>
        <v>0</v>
      </c>
      <c r="E25" s="48" t="str">
        <f t="shared" si="13"/>
        <v/>
      </c>
      <c r="F25" s="48">
        <f>konverterat!D14</f>
        <v>0</v>
      </c>
      <c r="G25" s="48" t="str">
        <f t="shared" si="14"/>
        <v/>
      </c>
      <c r="H25" s="48">
        <f>konverterat!E14</f>
        <v>0</v>
      </c>
      <c r="I25" s="48" t="str">
        <f t="shared" si="15"/>
        <v/>
      </c>
      <c r="J25" s="48">
        <f>konverterat!F14</f>
        <v>0</v>
      </c>
      <c r="K25" s="48" t="str">
        <f t="shared" si="16"/>
        <v/>
      </c>
      <c r="L25" s="48">
        <f>konverterat!G14</f>
        <v>0</v>
      </c>
      <c r="M25" s="48" t="str">
        <f t="shared" si="17"/>
        <v/>
      </c>
      <c r="N25" s="49">
        <f>konverterat!H14</f>
        <v>0</v>
      </c>
      <c r="O25" s="48">
        <f>konverterat!I14</f>
        <v>0</v>
      </c>
      <c r="P25" s="48" t="str">
        <f t="shared" si="18"/>
        <v/>
      </c>
      <c r="Q25" s="49">
        <f>konverterat!J14</f>
        <v>0</v>
      </c>
      <c r="R25" s="48">
        <f>konverterat!K14</f>
        <v>0</v>
      </c>
      <c r="S25" s="48" t="str">
        <f t="shared" si="19"/>
        <v/>
      </c>
      <c r="T25" s="48">
        <f>konverterat!L14</f>
        <v>0</v>
      </c>
      <c r="U25" s="48" t="str">
        <f t="shared" si="20"/>
        <v/>
      </c>
      <c r="V25" s="48">
        <f>konverterat!M14</f>
        <v>0</v>
      </c>
      <c r="W25" s="48" t="str">
        <f t="shared" si="21"/>
        <v/>
      </c>
      <c r="X25" s="48">
        <f>konverterat!N14</f>
        <v>0</v>
      </c>
      <c r="Y25" s="48" t="str">
        <f t="shared" si="22"/>
        <v/>
      </c>
      <c r="Z25" s="48">
        <f>konverterat!O14</f>
        <v>0</v>
      </c>
      <c r="AA25" s="48" t="str">
        <f t="shared" si="23"/>
        <v/>
      </c>
      <c r="AB25" s="48">
        <f>konverterat!P14</f>
        <v>0</v>
      </c>
      <c r="AC25" s="48" t="str">
        <f t="shared" si="24"/>
        <v/>
      </c>
      <c r="AD25" s="48">
        <f>konverterat!Q14</f>
        <v>0</v>
      </c>
      <c r="AE25" s="48" t="str">
        <f t="shared" si="25"/>
        <v/>
      </c>
      <c r="AF25" s="48">
        <f>konverterat!R14</f>
        <v>0</v>
      </c>
      <c r="AG25" s="48" t="str">
        <f t="shared" si="26"/>
        <v/>
      </c>
      <c r="AH25" s="48">
        <f>konverterat!S14</f>
        <v>0</v>
      </c>
      <c r="AI25" s="48" t="str">
        <f t="shared" si="27"/>
        <v/>
      </c>
      <c r="AJ25" s="48">
        <f>konverterat!T14</f>
        <v>0</v>
      </c>
      <c r="AK25" s="48" t="str">
        <f t="shared" si="12"/>
        <v/>
      </c>
      <c r="AL25" s="48">
        <f>konverterat!U14</f>
        <v>0</v>
      </c>
      <c r="AM25" s="48" t="str">
        <f t="shared" si="28"/>
        <v/>
      </c>
      <c r="AN25" s="48">
        <f>konverterat!V14</f>
        <v>0</v>
      </c>
      <c r="AO25" s="48" t="str">
        <f t="shared" si="29"/>
        <v/>
      </c>
      <c r="AP25" s="48">
        <f>konverterat!W14</f>
        <v>0</v>
      </c>
      <c r="AQ25" s="48" t="str">
        <f t="shared" si="30"/>
        <v/>
      </c>
      <c r="AR25" s="48">
        <f>konverterat!X14</f>
        <v>0</v>
      </c>
      <c r="AS25" s="48" t="str">
        <f t="shared" si="31"/>
        <v/>
      </c>
      <c r="AT25" s="48">
        <f>konverterat!Y14</f>
        <v>0</v>
      </c>
      <c r="AU25" s="10" t="str">
        <f t="shared" si="32"/>
        <v/>
      </c>
      <c r="AV25" s="4"/>
      <c r="AW25" s="50">
        <f>konverterat!Z14</f>
        <v>0</v>
      </c>
      <c r="AX25" s="12" t="str">
        <f t="shared" si="33"/>
        <v/>
      </c>
      <c r="AZ25" s="25"/>
    </row>
    <row r="26" spans="1:55" ht="13.5" customHeight="1">
      <c r="A26" s="29">
        <f>konverterat!A15</f>
        <v>0</v>
      </c>
      <c r="B26" s="47" t="e">
        <f>IF(ISODD(LEFT(RIGHT(betygsdata!B15,4),3)),"M","K")</f>
        <v>#VALUE!</v>
      </c>
      <c r="D26" s="48">
        <f>konverterat!C15</f>
        <v>0</v>
      </c>
      <c r="E26" s="48" t="str">
        <f t="shared" si="13"/>
        <v/>
      </c>
      <c r="F26" s="48">
        <f>konverterat!D15</f>
        <v>0</v>
      </c>
      <c r="G26" s="48" t="str">
        <f t="shared" si="14"/>
        <v/>
      </c>
      <c r="H26" s="48">
        <f>konverterat!E15</f>
        <v>0</v>
      </c>
      <c r="I26" s="48" t="str">
        <f t="shared" si="15"/>
        <v/>
      </c>
      <c r="J26" s="48">
        <f>konverterat!F15</f>
        <v>0</v>
      </c>
      <c r="K26" s="48" t="str">
        <f t="shared" si="16"/>
        <v/>
      </c>
      <c r="L26" s="48">
        <f>konverterat!G15</f>
        <v>0</v>
      </c>
      <c r="M26" s="48" t="str">
        <f t="shared" si="17"/>
        <v/>
      </c>
      <c r="N26" s="49">
        <f>konverterat!H15</f>
        <v>0</v>
      </c>
      <c r="O26" s="48">
        <f>konverterat!I15</f>
        <v>0</v>
      </c>
      <c r="P26" s="48" t="str">
        <f t="shared" si="18"/>
        <v/>
      </c>
      <c r="Q26" s="49">
        <f>konverterat!J15</f>
        <v>0</v>
      </c>
      <c r="R26" s="48">
        <f>konverterat!K15</f>
        <v>0</v>
      </c>
      <c r="S26" s="48" t="str">
        <f t="shared" si="19"/>
        <v/>
      </c>
      <c r="T26" s="48">
        <f>konverterat!L15</f>
        <v>0</v>
      </c>
      <c r="U26" s="48" t="str">
        <f t="shared" si="20"/>
        <v/>
      </c>
      <c r="V26" s="48">
        <f>konverterat!M15</f>
        <v>0</v>
      </c>
      <c r="W26" s="48" t="str">
        <f t="shared" si="21"/>
        <v/>
      </c>
      <c r="X26" s="48">
        <f>konverterat!N15</f>
        <v>0</v>
      </c>
      <c r="Y26" s="48" t="str">
        <f t="shared" si="22"/>
        <v/>
      </c>
      <c r="Z26" s="48">
        <f>konverterat!O15</f>
        <v>0</v>
      </c>
      <c r="AA26" s="48" t="str">
        <f t="shared" si="23"/>
        <v/>
      </c>
      <c r="AB26" s="48">
        <f>konverterat!P15</f>
        <v>0</v>
      </c>
      <c r="AC26" s="48" t="str">
        <f t="shared" si="24"/>
        <v/>
      </c>
      <c r="AD26" s="48">
        <f>konverterat!Q15</f>
        <v>0</v>
      </c>
      <c r="AE26" s="48" t="str">
        <f t="shared" si="25"/>
        <v/>
      </c>
      <c r="AF26" s="48">
        <f>konverterat!R15</f>
        <v>0</v>
      </c>
      <c r="AG26" s="48" t="str">
        <f t="shared" si="26"/>
        <v/>
      </c>
      <c r="AH26" s="48">
        <f>konverterat!S15</f>
        <v>0</v>
      </c>
      <c r="AI26" s="48" t="str">
        <f t="shared" si="27"/>
        <v/>
      </c>
      <c r="AJ26" s="48">
        <f>konverterat!T15</f>
        <v>0</v>
      </c>
      <c r="AK26" s="48" t="str">
        <f t="shared" si="12"/>
        <v/>
      </c>
      <c r="AL26" s="48">
        <f>konverterat!U15</f>
        <v>0</v>
      </c>
      <c r="AM26" s="48" t="str">
        <f t="shared" si="28"/>
        <v/>
      </c>
      <c r="AN26" s="48">
        <f>konverterat!V15</f>
        <v>0</v>
      </c>
      <c r="AO26" s="48" t="str">
        <f t="shared" si="29"/>
        <v/>
      </c>
      <c r="AP26" s="48">
        <f>konverterat!W15</f>
        <v>0</v>
      </c>
      <c r="AQ26" s="48" t="str">
        <f t="shared" si="30"/>
        <v/>
      </c>
      <c r="AR26" s="48">
        <f>konverterat!X15</f>
        <v>0</v>
      </c>
      <c r="AS26" s="48" t="str">
        <f t="shared" si="31"/>
        <v/>
      </c>
      <c r="AT26" s="48">
        <f>konverterat!Y15</f>
        <v>0</v>
      </c>
      <c r="AU26" s="10" t="str">
        <f t="shared" si="32"/>
        <v/>
      </c>
      <c r="AV26" s="4"/>
      <c r="AW26" s="50">
        <f>konverterat!Z15</f>
        <v>0</v>
      </c>
      <c r="AX26" s="12" t="str">
        <f t="shared" si="33"/>
        <v/>
      </c>
      <c r="AZ26" s="25" t="s">
        <v>92</v>
      </c>
      <c r="BA26" s="26">
        <v>15</v>
      </c>
    </row>
    <row r="27" spans="1:55" ht="13.5" customHeight="1">
      <c r="A27" s="29">
        <f>konverterat!A16</f>
        <v>0</v>
      </c>
      <c r="B27" s="47" t="e">
        <f>IF(ISODD(LEFT(RIGHT(betygsdata!B16,4),3)),"M","K")</f>
        <v>#VALUE!</v>
      </c>
      <c r="D27" s="48">
        <f>konverterat!C16</f>
        <v>0</v>
      </c>
      <c r="E27" s="48" t="str">
        <f t="shared" si="13"/>
        <v/>
      </c>
      <c r="F27" s="48">
        <f>konverterat!D16</f>
        <v>0</v>
      </c>
      <c r="G27" s="48" t="str">
        <f t="shared" si="14"/>
        <v/>
      </c>
      <c r="H27" s="48">
        <f>konverterat!E16</f>
        <v>0</v>
      </c>
      <c r="I27" s="48" t="str">
        <f t="shared" si="15"/>
        <v/>
      </c>
      <c r="J27" s="48">
        <f>konverterat!F16</f>
        <v>0</v>
      </c>
      <c r="K27" s="48" t="str">
        <f t="shared" si="16"/>
        <v/>
      </c>
      <c r="L27" s="48">
        <f>konverterat!G16</f>
        <v>0</v>
      </c>
      <c r="M27" s="48" t="str">
        <f t="shared" si="17"/>
        <v/>
      </c>
      <c r="N27" s="49">
        <f>konverterat!H16</f>
        <v>0</v>
      </c>
      <c r="O27" s="48">
        <f>konverterat!I16</f>
        <v>0</v>
      </c>
      <c r="P27" s="48" t="str">
        <f t="shared" si="18"/>
        <v/>
      </c>
      <c r="Q27" s="49">
        <f>konverterat!J16</f>
        <v>0</v>
      </c>
      <c r="R27" s="48">
        <f>konverterat!K16</f>
        <v>0</v>
      </c>
      <c r="S27" s="48" t="str">
        <f t="shared" si="19"/>
        <v/>
      </c>
      <c r="T27" s="48">
        <f>konverterat!L16</f>
        <v>0</v>
      </c>
      <c r="U27" s="48" t="str">
        <f t="shared" si="20"/>
        <v/>
      </c>
      <c r="V27" s="48">
        <f>konverterat!M16</f>
        <v>0</v>
      </c>
      <c r="W27" s="48" t="str">
        <f t="shared" si="21"/>
        <v/>
      </c>
      <c r="X27" s="48">
        <f>konverterat!N16</f>
        <v>0</v>
      </c>
      <c r="Y27" s="48" t="str">
        <f t="shared" si="22"/>
        <v/>
      </c>
      <c r="Z27" s="48">
        <f>konverterat!O16</f>
        <v>0</v>
      </c>
      <c r="AA27" s="48" t="str">
        <f t="shared" si="23"/>
        <v/>
      </c>
      <c r="AB27" s="48">
        <f>konverterat!P16</f>
        <v>0</v>
      </c>
      <c r="AC27" s="48" t="str">
        <f t="shared" si="24"/>
        <v/>
      </c>
      <c r="AD27" s="48">
        <f>konverterat!Q16</f>
        <v>0</v>
      </c>
      <c r="AE27" s="48" t="str">
        <f t="shared" si="25"/>
        <v/>
      </c>
      <c r="AF27" s="48">
        <f>konverterat!R16</f>
        <v>0</v>
      </c>
      <c r="AG27" s="48" t="str">
        <f t="shared" si="26"/>
        <v/>
      </c>
      <c r="AH27" s="48">
        <f>konverterat!S16</f>
        <v>0</v>
      </c>
      <c r="AI27" s="48" t="str">
        <f t="shared" si="27"/>
        <v/>
      </c>
      <c r="AJ27" s="48">
        <f>konverterat!T16</f>
        <v>0</v>
      </c>
      <c r="AK27" s="48" t="str">
        <f t="shared" si="12"/>
        <v/>
      </c>
      <c r="AL27" s="48">
        <f>konverterat!U16</f>
        <v>0</v>
      </c>
      <c r="AM27" s="48" t="str">
        <f t="shared" si="28"/>
        <v/>
      </c>
      <c r="AN27" s="48">
        <f>konverterat!V16</f>
        <v>0</v>
      </c>
      <c r="AO27" s="48" t="str">
        <f t="shared" si="29"/>
        <v/>
      </c>
      <c r="AP27" s="48">
        <f>konverterat!W16</f>
        <v>0</v>
      </c>
      <c r="AQ27" s="48" t="str">
        <f t="shared" si="30"/>
        <v/>
      </c>
      <c r="AR27" s="48">
        <f>konverterat!X16</f>
        <v>0</v>
      </c>
      <c r="AS27" s="48" t="str">
        <f t="shared" si="31"/>
        <v/>
      </c>
      <c r="AT27" s="48">
        <f>konverterat!Y16</f>
        <v>0</v>
      </c>
      <c r="AU27" s="10" t="str">
        <f t="shared" si="32"/>
        <v/>
      </c>
      <c r="AV27" s="4"/>
      <c r="AW27" s="50">
        <f>konverterat!Z16</f>
        <v>0</v>
      </c>
      <c r="AX27" s="12" t="str">
        <f t="shared" si="33"/>
        <v/>
      </c>
    </row>
    <row r="28" spans="1:55" ht="13.5" customHeight="1">
      <c r="A28" s="29">
        <f>konverterat!A17</f>
        <v>0</v>
      </c>
      <c r="B28" s="47" t="e">
        <f>IF(ISODD(LEFT(RIGHT(betygsdata!B17,4),3)),"M","K")</f>
        <v>#VALUE!</v>
      </c>
      <c r="D28" s="48">
        <f>konverterat!C17</f>
        <v>0</v>
      </c>
      <c r="E28" s="48" t="str">
        <f t="shared" si="13"/>
        <v/>
      </c>
      <c r="F28" s="48">
        <f>konverterat!D17</f>
        <v>0</v>
      </c>
      <c r="G28" s="48" t="str">
        <f t="shared" si="14"/>
        <v/>
      </c>
      <c r="H28" s="48">
        <f>konverterat!E17</f>
        <v>0</v>
      </c>
      <c r="I28" s="48" t="str">
        <f t="shared" si="15"/>
        <v/>
      </c>
      <c r="J28" s="48">
        <f>konverterat!F17</f>
        <v>0</v>
      </c>
      <c r="K28" s="48" t="str">
        <f t="shared" si="16"/>
        <v/>
      </c>
      <c r="L28" s="48">
        <f>konverterat!G17</f>
        <v>0</v>
      </c>
      <c r="M28" s="48" t="str">
        <f t="shared" si="17"/>
        <v/>
      </c>
      <c r="N28" s="49">
        <f>konverterat!H17</f>
        <v>0</v>
      </c>
      <c r="O28" s="48">
        <f>konverterat!I17</f>
        <v>0</v>
      </c>
      <c r="P28" s="48" t="str">
        <f t="shared" si="18"/>
        <v/>
      </c>
      <c r="Q28" s="49">
        <f>konverterat!J17</f>
        <v>0</v>
      </c>
      <c r="R28" s="48">
        <f>konverterat!K17</f>
        <v>0</v>
      </c>
      <c r="S28" s="48" t="str">
        <f t="shared" si="19"/>
        <v/>
      </c>
      <c r="T28" s="48">
        <f>konverterat!L17</f>
        <v>0</v>
      </c>
      <c r="U28" s="48" t="str">
        <f t="shared" si="20"/>
        <v/>
      </c>
      <c r="V28" s="48">
        <f>konverterat!M17</f>
        <v>0</v>
      </c>
      <c r="W28" s="48" t="str">
        <f t="shared" si="21"/>
        <v/>
      </c>
      <c r="X28" s="48">
        <f>konverterat!N17</f>
        <v>0</v>
      </c>
      <c r="Y28" s="48" t="str">
        <f t="shared" si="22"/>
        <v/>
      </c>
      <c r="Z28" s="48">
        <f>konverterat!O17</f>
        <v>0</v>
      </c>
      <c r="AA28" s="48" t="str">
        <f t="shared" si="23"/>
        <v/>
      </c>
      <c r="AB28" s="48">
        <f>konverterat!P17</f>
        <v>0</v>
      </c>
      <c r="AC28" s="48" t="str">
        <f t="shared" si="24"/>
        <v/>
      </c>
      <c r="AD28" s="48">
        <f>konverterat!Q17</f>
        <v>0</v>
      </c>
      <c r="AE28" s="48" t="str">
        <f t="shared" si="25"/>
        <v/>
      </c>
      <c r="AF28" s="48">
        <f>konverterat!R17</f>
        <v>0</v>
      </c>
      <c r="AG28" s="48" t="str">
        <f t="shared" si="26"/>
        <v/>
      </c>
      <c r="AH28" s="48">
        <f>konverterat!S17</f>
        <v>0</v>
      </c>
      <c r="AI28" s="48" t="str">
        <f t="shared" si="27"/>
        <v/>
      </c>
      <c r="AJ28" s="48">
        <f>konverterat!T17</f>
        <v>0</v>
      </c>
      <c r="AK28" s="48" t="str">
        <f t="shared" si="12"/>
        <v/>
      </c>
      <c r="AL28" s="48">
        <f>konverterat!U17</f>
        <v>0</v>
      </c>
      <c r="AM28" s="48" t="str">
        <f t="shared" si="28"/>
        <v/>
      </c>
      <c r="AN28" s="48">
        <f>konverterat!V17</f>
        <v>0</v>
      </c>
      <c r="AO28" s="48" t="str">
        <f t="shared" si="29"/>
        <v/>
      </c>
      <c r="AP28" s="48">
        <f>konverterat!W17</f>
        <v>0</v>
      </c>
      <c r="AQ28" s="48" t="str">
        <f t="shared" si="30"/>
        <v/>
      </c>
      <c r="AR28" s="48">
        <f>konverterat!X17</f>
        <v>0</v>
      </c>
      <c r="AS28" s="48" t="str">
        <f t="shared" si="31"/>
        <v/>
      </c>
      <c r="AT28" s="48">
        <f>konverterat!Y17</f>
        <v>0</v>
      </c>
      <c r="AU28" s="10" t="str">
        <f t="shared" si="32"/>
        <v/>
      </c>
      <c r="AV28" s="4"/>
      <c r="AW28" s="50">
        <f>konverterat!Z17</f>
        <v>0</v>
      </c>
      <c r="AX28" s="12" t="str">
        <f t="shared" si="33"/>
        <v/>
      </c>
    </row>
    <row r="29" spans="1:55" ht="13.5" customHeight="1">
      <c r="A29" s="29">
        <f>konverterat!A18</f>
        <v>0</v>
      </c>
      <c r="B29" s="47" t="e">
        <f>IF(ISODD(LEFT(RIGHT(betygsdata!B18,4),3)),"M","K")</f>
        <v>#VALUE!</v>
      </c>
      <c r="D29" s="48">
        <f>konverterat!C18</f>
        <v>0</v>
      </c>
      <c r="E29" s="48" t="str">
        <f t="shared" si="13"/>
        <v/>
      </c>
      <c r="F29" s="48">
        <f>konverterat!D18</f>
        <v>0</v>
      </c>
      <c r="G29" s="48" t="str">
        <f t="shared" si="14"/>
        <v/>
      </c>
      <c r="H29" s="48">
        <f>konverterat!E18</f>
        <v>0</v>
      </c>
      <c r="I29" s="48" t="str">
        <f t="shared" si="15"/>
        <v/>
      </c>
      <c r="J29" s="48">
        <f>konverterat!F18</f>
        <v>0</v>
      </c>
      <c r="K29" s="48" t="str">
        <f t="shared" si="16"/>
        <v/>
      </c>
      <c r="L29" s="48">
        <f>konverterat!G18</f>
        <v>0</v>
      </c>
      <c r="M29" s="48" t="str">
        <f t="shared" si="17"/>
        <v/>
      </c>
      <c r="N29" s="49">
        <f>konverterat!H18</f>
        <v>0</v>
      </c>
      <c r="O29" s="48">
        <f>konverterat!I18</f>
        <v>0</v>
      </c>
      <c r="P29" s="48" t="str">
        <f t="shared" si="18"/>
        <v/>
      </c>
      <c r="Q29" s="49">
        <f>konverterat!J18</f>
        <v>0</v>
      </c>
      <c r="R29" s="48">
        <f>konverterat!K18</f>
        <v>0</v>
      </c>
      <c r="S29" s="48" t="str">
        <f t="shared" si="19"/>
        <v/>
      </c>
      <c r="T29" s="48">
        <f>konverterat!L18</f>
        <v>0</v>
      </c>
      <c r="U29" s="48" t="str">
        <f t="shared" si="20"/>
        <v/>
      </c>
      <c r="V29" s="48">
        <f>konverterat!M18</f>
        <v>0</v>
      </c>
      <c r="W29" s="48" t="str">
        <f t="shared" si="21"/>
        <v/>
      </c>
      <c r="X29" s="48">
        <f>konverterat!N18</f>
        <v>0</v>
      </c>
      <c r="Y29" s="48" t="str">
        <f t="shared" si="22"/>
        <v/>
      </c>
      <c r="Z29" s="48">
        <f>konverterat!O18</f>
        <v>0</v>
      </c>
      <c r="AA29" s="48" t="str">
        <f t="shared" si="23"/>
        <v/>
      </c>
      <c r="AB29" s="48">
        <f>konverterat!P18</f>
        <v>0</v>
      </c>
      <c r="AC29" s="48" t="str">
        <f t="shared" si="24"/>
        <v/>
      </c>
      <c r="AD29" s="48">
        <f>konverterat!Q18</f>
        <v>0</v>
      </c>
      <c r="AE29" s="48" t="str">
        <f t="shared" si="25"/>
        <v/>
      </c>
      <c r="AF29" s="48">
        <f>konverterat!R18</f>
        <v>0</v>
      </c>
      <c r="AG29" s="48" t="str">
        <f t="shared" si="26"/>
        <v/>
      </c>
      <c r="AH29" s="48">
        <f>konverterat!S18</f>
        <v>0</v>
      </c>
      <c r="AI29" s="48" t="str">
        <f t="shared" si="27"/>
        <v/>
      </c>
      <c r="AJ29" s="48">
        <f>konverterat!T18</f>
        <v>0</v>
      </c>
      <c r="AK29" s="48" t="str">
        <f t="shared" si="12"/>
        <v/>
      </c>
      <c r="AL29" s="48">
        <f>konverterat!U18</f>
        <v>0</v>
      </c>
      <c r="AM29" s="48" t="str">
        <f t="shared" si="28"/>
        <v/>
      </c>
      <c r="AN29" s="48">
        <f>konverterat!V18</f>
        <v>0</v>
      </c>
      <c r="AO29" s="48" t="str">
        <f t="shared" si="29"/>
        <v/>
      </c>
      <c r="AP29" s="48">
        <f>konverterat!W18</f>
        <v>0</v>
      </c>
      <c r="AQ29" s="48" t="str">
        <f t="shared" si="30"/>
        <v/>
      </c>
      <c r="AR29" s="48">
        <f>konverterat!X18</f>
        <v>0</v>
      </c>
      <c r="AS29" s="48" t="str">
        <f t="shared" si="31"/>
        <v/>
      </c>
      <c r="AT29" s="48">
        <f>konverterat!Y18</f>
        <v>0</v>
      </c>
      <c r="AU29" s="10" t="str">
        <f t="shared" si="32"/>
        <v/>
      </c>
      <c r="AV29" s="4"/>
      <c r="AW29" s="50">
        <f>konverterat!Z18</f>
        <v>0</v>
      </c>
      <c r="AX29" s="12" t="str">
        <f t="shared" si="33"/>
        <v/>
      </c>
    </row>
    <row r="30" spans="1:55" ht="13.5" customHeight="1">
      <c r="A30" s="29">
        <f>konverterat!A19</f>
        <v>0</v>
      </c>
      <c r="B30" s="47" t="e">
        <f>IF(ISODD(LEFT(RIGHT(betygsdata!B19,4),3)),"M","K")</f>
        <v>#VALUE!</v>
      </c>
      <c r="D30" s="48">
        <f>konverterat!C19</f>
        <v>0</v>
      </c>
      <c r="E30" s="48" t="str">
        <f t="shared" si="13"/>
        <v/>
      </c>
      <c r="F30" s="48">
        <f>konverterat!D19</f>
        <v>0</v>
      </c>
      <c r="G30" s="48" t="str">
        <f t="shared" si="14"/>
        <v/>
      </c>
      <c r="H30" s="48">
        <f>konverterat!E19</f>
        <v>0</v>
      </c>
      <c r="I30" s="48" t="str">
        <f t="shared" si="15"/>
        <v/>
      </c>
      <c r="J30" s="48">
        <f>konverterat!F19</f>
        <v>0</v>
      </c>
      <c r="K30" s="48" t="str">
        <f t="shared" si="16"/>
        <v/>
      </c>
      <c r="L30" s="48">
        <f>konverterat!G19</f>
        <v>0</v>
      </c>
      <c r="M30" s="48" t="str">
        <f t="shared" si="17"/>
        <v/>
      </c>
      <c r="N30" s="49">
        <f>konverterat!H19</f>
        <v>0</v>
      </c>
      <c r="O30" s="48">
        <f>konverterat!I19</f>
        <v>0</v>
      </c>
      <c r="P30" s="48" t="str">
        <f t="shared" si="18"/>
        <v/>
      </c>
      <c r="Q30" s="49">
        <f>konverterat!J19</f>
        <v>0</v>
      </c>
      <c r="R30" s="48">
        <f>konverterat!K19</f>
        <v>0</v>
      </c>
      <c r="S30" s="48" t="str">
        <f t="shared" si="19"/>
        <v/>
      </c>
      <c r="T30" s="48">
        <f>konverterat!L19</f>
        <v>0</v>
      </c>
      <c r="U30" s="48" t="str">
        <f t="shared" si="20"/>
        <v/>
      </c>
      <c r="V30" s="48">
        <f>konverterat!M19</f>
        <v>0</v>
      </c>
      <c r="W30" s="48" t="str">
        <f t="shared" si="21"/>
        <v/>
      </c>
      <c r="X30" s="48">
        <f>konverterat!N19</f>
        <v>0</v>
      </c>
      <c r="Y30" s="48" t="str">
        <f t="shared" si="22"/>
        <v/>
      </c>
      <c r="Z30" s="48">
        <f>konverterat!O19</f>
        <v>0</v>
      </c>
      <c r="AA30" s="48" t="str">
        <f t="shared" si="23"/>
        <v/>
      </c>
      <c r="AB30" s="48">
        <f>konverterat!P19</f>
        <v>0</v>
      </c>
      <c r="AC30" s="48" t="str">
        <f t="shared" si="24"/>
        <v/>
      </c>
      <c r="AD30" s="48">
        <f>konverterat!Q19</f>
        <v>0</v>
      </c>
      <c r="AE30" s="48" t="str">
        <f t="shared" si="25"/>
        <v/>
      </c>
      <c r="AF30" s="48">
        <f>konverterat!R19</f>
        <v>0</v>
      </c>
      <c r="AG30" s="48" t="str">
        <f t="shared" si="26"/>
        <v/>
      </c>
      <c r="AH30" s="48">
        <f>konverterat!S19</f>
        <v>0</v>
      </c>
      <c r="AI30" s="48" t="str">
        <f t="shared" si="27"/>
        <v/>
      </c>
      <c r="AJ30" s="48">
        <f>konverterat!T19</f>
        <v>0</v>
      </c>
      <c r="AK30" s="48" t="str">
        <f t="shared" si="12"/>
        <v/>
      </c>
      <c r="AL30" s="48">
        <f>konverterat!U19</f>
        <v>0</v>
      </c>
      <c r="AM30" s="48" t="str">
        <f t="shared" si="28"/>
        <v/>
      </c>
      <c r="AN30" s="48">
        <f>konverterat!V19</f>
        <v>0</v>
      </c>
      <c r="AO30" s="48" t="str">
        <f t="shared" si="29"/>
        <v/>
      </c>
      <c r="AP30" s="48">
        <f>konverterat!W19</f>
        <v>0</v>
      </c>
      <c r="AQ30" s="48" t="str">
        <f t="shared" si="30"/>
        <v/>
      </c>
      <c r="AR30" s="48">
        <f>konverterat!X19</f>
        <v>0</v>
      </c>
      <c r="AS30" s="48" t="str">
        <f t="shared" si="31"/>
        <v/>
      </c>
      <c r="AT30" s="48">
        <f>konverterat!Y19</f>
        <v>0</v>
      </c>
      <c r="AU30" s="10" t="str">
        <f t="shared" si="32"/>
        <v/>
      </c>
      <c r="AV30" s="4"/>
      <c r="AW30" s="50">
        <f>konverterat!Z19</f>
        <v>0</v>
      </c>
      <c r="AX30" s="12" t="str">
        <f t="shared" si="33"/>
        <v/>
      </c>
    </row>
    <row r="31" spans="1:55" ht="13.5" customHeight="1">
      <c r="A31" s="29">
        <f>konverterat!A20</f>
        <v>0</v>
      </c>
      <c r="B31" s="47" t="e">
        <f>IF(ISODD(LEFT(RIGHT(betygsdata!B20,4),3)),"M","K")</f>
        <v>#VALUE!</v>
      </c>
      <c r="D31" s="48">
        <f>konverterat!C20</f>
        <v>0</v>
      </c>
      <c r="E31" s="48" t="str">
        <f t="shared" si="13"/>
        <v/>
      </c>
      <c r="F31" s="48">
        <f>konverterat!D20</f>
        <v>0</v>
      </c>
      <c r="G31" s="48" t="str">
        <f t="shared" si="14"/>
        <v/>
      </c>
      <c r="H31" s="48">
        <f>konverterat!E20</f>
        <v>0</v>
      </c>
      <c r="I31" s="48" t="str">
        <f t="shared" si="15"/>
        <v/>
      </c>
      <c r="J31" s="48">
        <f>konverterat!F20</f>
        <v>0</v>
      </c>
      <c r="K31" s="48" t="str">
        <f t="shared" si="16"/>
        <v/>
      </c>
      <c r="L31" s="48">
        <f>konverterat!G20</f>
        <v>0</v>
      </c>
      <c r="M31" s="48" t="str">
        <f t="shared" si="17"/>
        <v/>
      </c>
      <c r="N31" s="49">
        <f>konverterat!H20</f>
        <v>0</v>
      </c>
      <c r="O31" s="48">
        <f>konverterat!I20</f>
        <v>0</v>
      </c>
      <c r="P31" s="48" t="str">
        <f t="shared" si="18"/>
        <v/>
      </c>
      <c r="Q31" s="49">
        <f>konverterat!J20</f>
        <v>0</v>
      </c>
      <c r="R31" s="48">
        <f>konverterat!K20</f>
        <v>0</v>
      </c>
      <c r="S31" s="48" t="str">
        <f t="shared" si="19"/>
        <v/>
      </c>
      <c r="T31" s="48">
        <f>konverterat!L20</f>
        <v>0</v>
      </c>
      <c r="U31" s="48" t="str">
        <f t="shared" si="20"/>
        <v/>
      </c>
      <c r="V31" s="48">
        <f>konverterat!M20</f>
        <v>0</v>
      </c>
      <c r="W31" s="48" t="str">
        <f t="shared" si="21"/>
        <v/>
      </c>
      <c r="X31" s="48">
        <f>konverterat!N20</f>
        <v>0</v>
      </c>
      <c r="Y31" s="48" t="str">
        <f t="shared" si="22"/>
        <v/>
      </c>
      <c r="Z31" s="48">
        <f>konverterat!O20</f>
        <v>0</v>
      </c>
      <c r="AA31" s="48" t="str">
        <f t="shared" si="23"/>
        <v/>
      </c>
      <c r="AB31" s="48">
        <f>konverterat!P20</f>
        <v>0</v>
      </c>
      <c r="AC31" s="48" t="str">
        <f t="shared" si="24"/>
        <v/>
      </c>
      <c r="AD31" s="48">
        <f>konverterat!Q20</f>
        <v>0</v>
      </c>
      <c r="AE31" s="48" t="str">
        <f t="shared" si="25"/>
        <v/>
      </c>
      <c r="AF31" s="48">
        <f>konverterat!R20</f>
        <v>0</v>
      </c>
      <c r="AG31" s="48" t="str">
        <f t="shared" si="26"/>
        <v/>
      </c>
      <c r="AH31" s="48">
        <f>konverterat!S20</f>
        <v>0</v>
      </c>
      <c r="AI31" s="48" t="str">
        <f t="shared" si="27"/>
        <v/>
      </c>
      <c r="AJ31" s="48">
        <f>konverterat!T20</f>
        <v>0</v>
      </c>
      <c r="AK31" s="48" t="str">
        <f t="shared" si="12"/>
        <v/>
      </c>
      <c r="AL31" s="48">
        <f>konverterat!U20</f>
        <v>0</v>
      </c>
      <c r="AM31" s="48" t="str">
        <f t="shared" si="28"/>
        <v/>
      </c>
      <c r="AN31" s="48">
        <f>konverterat!V20</f>
        <v>0</v>
      </c>
      <c r="AO31" s="48" t="str">
        <f t="shared" si="29"/>
        <v/>
      </c>
      <c r="AP31" s="48">
        <f>konverterat!W20</f>
        <v>0</v>
      </c>
      <c r="AQ31" s="48" t="str">
        <f t="shared" si="30"/>
        <v/>
      </c>
      <c r="AR31" s="48">
        <f>konverterat!X20</f>
        <v>0</v>
      </c>
      <c r="AS31" s="48" t="str">
        <f t="shared" si="31"/>
        <v/>
      </c>
      <c r="AT31" s="48">
        <f>konverterat!Y20</f>
        <v>0</v>
      </c>
      <c r="AU31" s="10" t="str">
        <f t="shared" si="32"/>
        <v/>
      </c>
      <c r="AV31" s="4"/>
      <c r="AW31" s="50">
        <f>konverterat!Z20</f>
        <v>0</v>
      </c>
      <c r="AX31" s="12" t="str">
        <f t="shared" si="33"/>
        <v/>
      </c>
    </row>
    <row r="32" spans="1:55" ht="13.5" customHeight="1">
      <c r="A32" s="29">
        <f>konverterat!A21</f>
        <v>0</v>
      </c>
      <c r="B32" s="47" t="e">
        <f>IF(ISODD(LEFT(RIGHT(betygsdata!B21,4),3)),"M","K")</f>
        <v>#VALUE!</v>
      </c>
      <c r="D32" s="48">
        <f>konverterat!C21</f>
        <v>0</v>
      </c>
      <c r="E32" s="48" t="str">
        <f t="shared" si="13"/>
        <v/>
      </c>
      <c r="F32" s="48">
        <f>konverterat!D21</f>
        <v>0</v>
      </c>
      <c r="G32" s="48" t="str">
        <f t="shared" si="14"/>
        <v/>
      </c>
      <c r="H32" s="48">
        <f>konverterat!E21</f>
        <v>0</v>
      </c>
      <c r="I32" s="48" t="str">
        <f t="shared" si="15"/>
        <v/>
      </c>
      <c r="J32" s="48">
        <f>konverterat!F21</f>
        <v>0</v>
      </c>
      <c r="K32" s="48" t="str">
        <f t="shared" si="16"/>
        <v/>
      </c>
      <c r="L32" s="48">
        <f>konverterat!G21</f>
        <v>0</v>
      </c>
      <c r="M32" s="48" t="str">
        <f t="shared" si="17"/>
        <v/>
      </c>
      <c r="N32" s="49">
        <f>konverterat!H21</f>
        <v>0</v>
      </c>
      <c r="O32" s="48">
        <f>konverterat!I21</f>
        <v>0</v>
      </c>
      <c r="P32" s="48" t="str">
        <f t="shared" si="18"/>
        <v/>
      </c>
      <c r="Q32" s="49">
        <f>konverterat!J21</f>
        <v>0</v>
      </c>
      <c r="R32" s="48">
        <f>konverterat!K21</f>
        <v>0</v>
      </c>
      <c r="S32" s="48" t="str">
        <f t="shared" si="19"/>
        <v/>
      </c>
      <c r="T32" s="48">
        <f>konverterat!L21</f>
        <v>0</v>
      </c>
      <c r="U32" s="48" t="str">
        <f t="shared" si="20"/>
        <v/>
      </c>
      <c r="V32" s="48">
        <f>konverterat!M21</f>
        <v>0</v>
      </c>
      <c r="W32" s="48" t="str">
        <f t="shared" si="21"/>
        <v/>
      </c>
      <c r="X32" s="48">
        <f>konverterat!N21</f>
        <v>0</v>
      </c>
      <c r="Y32" s="48" t="str">
        <f t="shared" si="22"/>
        <v/>
      </c>
      <c r="Z32" s="48">
        <f>konverterat!O21</f>
        <v>0</v>
      </c>
      <c r="AA32" s="48" t="str">
        <f t="shared" si="23"/>
        <v/>
      </c>
      <c r="AB32" s="48">
        <f>konverterat!P21</f>
        <v>0</v>
      </c>
      <c r="AC32" s="48" t="str">
        <f t="shared" si="24"/>
        <v/>
      </c>
      <c r="AD32" s="48">
        <f>konverterat!Q21</f>
        <v>0</v>
      </c>
      <c r="AE32" s="48" t="str">
        <f t="shared" si="25"/>
        <v/>
      </c>
      <c r="AF32" s="48">
        <f>konverterat!R21</f>
        <v>0</v>
      </c>
      <c r="AG32" s="48" t="str">
        <f t="shared" si="26"/>
        <v/>
      </c>
      <c r="AH32" s="48">
        <f>konverterat!S21</f>
        <v>0</v>
      </c>
      <c r="AI32" s="48" t="str">
        <f t="shared" si="27"/>
        <v/>
      </c>
      <c r="AJ32" s="48">
        <f>konverterat!T21</f>
        <v>0</v>
      </c>
      <c r="AK32" s="48" t="str">
        <f t="shared" si="12"/>
        <v/>
      </c>
      <c r="AL32" s="48">
        <f>konverterat!U21</f>
        <v>0</v>
      </c>
      <c r="AM32" s="48" t="str">
        <f t="shared" si="28"/>
        <v/>
      </c>
      <c r="AN32" s="48">
        <f>konverterat!V21</f>
        <v>0</v>
      </c>
      <c r="AO32" s="48" t="str">
        <f t="shared" si="29"/>
        <v/>
      </c>
      <c r="AP32" s="48">
        <f>konverterat!W21</f>
        <v>0</v>
      </c>
      <c r="AQ32" s="48" t="str">
        <f t="shared" si="30"/>
        <v/>
      </c>
      <c r="AR32" s="48">
        <f>konverterat!X21</f>
        <v>0</v>
      </c>
      <c r="AS32" s="48" t="str">
        <f t="shared" si="31"/>
        <v/>
      </c>
      <c r="AT32" s="48">
        <f>konverterat!Y21</f>
        <v>0</v>
      </c>
      <c r="AU32" s="10" t="str">
        <f t="shared" si="32"/>
        <v/>
      </c>
      <c r="AV32" s="4"/>
      <c r="AW32" s="50">
        <f>konverterat!Z21</f>
        <v>0</v>
      </c>
      <c r="AX32" s="12" t="str">
        <f t="shared" si="33"/>
        <v/>
      </c>
      <c r="AZ32" s="54"/>
      <c r="BA32" s="54"/>
    </row>
    <row r="33" spans="1:53" ht="13.5" customHeight="1">
      <c r="A33" s="29">
        <f>konverterat!A22</f>
        <v>0</v>
      </c>
      <c r="B33" s="47" t="e">
        <f>IF(ISODD(LEFT(RIGHT(betygsdata!B22,4),3)),"M","K")</f>
        <v>#VALUE!</v>
      </c>
      <c r="D33" s="48">
        <f>konverterat!C22</f>
        <v>0</v>
      </c>
      <c r="E33" s="48" t="str">
        <f t="shared" si="13"/>
        <v/>
      </c>
      <c r="F33" s="48">
        <f>konverterat!D22</f>
        <v>0</v>
      </c>
      <c r="G33" s="48" t="str">
        <f t="shared" si="14"/>
        <v/>
      </c>
      <c r="H33" s="48">
        <f>konverterat!E22</f>
        <v>0</v>
      </c>
      <c r="I33" s="48" t="str">
        <f t="shared" si="15"/>
        <v/>
      </c>
      <c r="J33" s="48">
        <f>konverterat!F22</f>
        <v>0</v>
      </c>
      <c r="K33" s="48" t="str">
        <f t="shared" si="16"/>
        <v/>
      </c>
      <c r="L33" s="48">
        <f>konverterat!G22</f>
        <v>0</v>
      </c>
      <c r="M33" s="48" t="str">
        <f t="shared" si="17"/>
        <v/>
      </c>
      <c r="N33" s="49">
        <f>konverterat!H22</f>
        <v>0</v>
      </c>
      <c r="O33" s="48">
        <f>konverterat!I22</f>
        <v>0</v>
      </c>
      <c r="P33" s="48" t="str">
        <f t="shared" si="18"/>
        <v/>
      </c>
      <c r="Q33" s="49">
        <f>konverterat!J22</f>
        <v>0</v>
      </c>
      <c r="R33" s="48">
        <f>konverterat!K22</f>
        <v>0</v>
      </c>
      <c r="S33" s="48" t="str">
        <f t="shared" si="19"/>
        <v/>
      </c>
      <c r="T33" s="48">
        <f>konverterat!L22</f>
        <v>0</v>
      </c>
      <c r="U33" s="48" t="str">
        <f t="shared" si="20"/>
        <v/>
      </c>
      <c r="V33" s="48">
        <f>konverterat!M22</f>
        <v>0</v>
      </c>
      <c r="W33" s="48" t="str">
        <f t="shared" si="21"/>
        <v/>
      </c>
      <c r="X33" s="48">
        <f>konverterat!N22</f>
        <v>0</v>
      </c>
      <c r="Y33" s="48" t="str">
        <f t="shared" si="22"/>
        <v/>
      </c>
      <c r="Z33" s="48">
        <f>konverterat!O22</f>
        <v>0</v>
      </c>
      <c r="AA33" s="48" t="str">
        <f t="shared" si="23"/>
        <v/>
      </c>
      <c r="AB33" s="48">
        <f>konverterat!P22</f>
        <v>0</v>
      </c>
      <c r="AC33" s="48" t="str">
        <f t="shared" si="24"/>
        <v/>
      </c>
      <c r="AD33" s="48">
        <f>konverterat!Q22</f>
        <v>0</v>
      </c>
      <c r="AE33" s="48" t="str">
        <f t="shared" si="25"/>
        <v/>
      </c>
      <c r="AF33" s="48">
        <f>konverterat!R22</f>
        <v>0</v>
      </c>
      <c r="AG33" s="48" t="str">
        <f t="shared" si="26"/>
        <v/>
      </c>
      <c r="AH33" s="48">
        <f>konverterat!S22</f>
        <v>0</v>
      </c>
      <c r="AI33" s="48" t="str">
        <f t="shared" si="27"/>
        <v/>
      </c>
      <c r="AJ33" s="48">
        <f>konverterat!T22</f>
        <v>0</v>
      </c>
      <c r="AK33" s="48" t="str">
        <f t="shared" si="12"/>
        <v/>
      </c>
      <c r="AL33" s="48">
        <f>konverterat!U22</f>
        <v>0</v>
      </c>
      <c r="AM33" s="48" t="str">
        <f t="shared" si="28"/>
        <v/>
      </c>
      <c r="AN33" s="48">
        <f>konverterat!V22</f>
        <v>0</v>
      </c>
      <c r="AO33" s="48" t="str">
        <f t="shared" si="29"/>
        <v/>
      </c>
      <c r="AP33" s="48">
        <f>konverterat!W22</f>
        <v>0</v>
      </c>
      <c r="AQ33" s="48" t="str">
        <f t="shared" si="30"/>
        <v/>
      </c>
      <c r="AR33" s="48">
        <f>konverterat!X22</f>
        <v>0</v>
      </c>
      <c r="AS33" s="48" t="str">
        <f t="shared" si="31"/>
        <v/>
      </c>
      <c r="AT33" s="48">
        <f>konverterat!Y22</f>
        <v>0</v>
      </c>
      <c r="AU33" s="10" t="str">
        <f t="shared" si="32"/>
        <v/>
      </c>
      <c r="AV33" s="4"/>
      <c r="AW33" s="50">
        <f>konverterat!Z22</f>
        <v>0</v>
      </c>
      <c r="AX33" s="12" t="str">
        <f t="shared" si="33"/>
        <v/>
      </c>
      <c r="AZ33" s="54"/>
      <c r="BA33" s="54"/>
    </row>
    <row r="34" spans="1:53" ht="13.5" customHeight="1">
      <c r="A34" s="29">
        <f>konverterat!A23</f>
        <v>0</v>
      </c>
      <c r="B34" s="47" t="e">
        <f>IF(ISODD(LEFT(RIGHT(betygsdata!B23,4),3)),"M","K")</f>
        <v>#VALUE!</v>
      </c>
      <c r="D34" s="48">
        <f>konverterat!C23</f>
        <v>0</v>
      </c>
      <c r="E34" s="48" t="str">
        <f t="shared" si="13"/>
        <v/>
      </c>
      <c r="F34" s="48">
        <f>konverterat!D23</f>
        <v>0</v>
      </c>
      <c r="G34" s="48" t="str">
        <f t="shared" si="14"/>
        <v/>
      </c>
      <c r="H34" s="48">
        <f>konverterat!E23</f>
        <v>0</v>
      </c>
      <c r="I34" s="48" t="str">
        <f t="shared" si="15"/>
        <v/>
      </c>
      <c r="J34" s="48">
        <f>konverterat!F23</f>
        <v>0</v>
      </c>
      <c r="K34" s="48" t="str">
        <f t="shared" si="16"/>
        <v/>
      </c>
      <c r="L34" s="48">
        <f>konverterat!G23</f>
        <v>0</v>
      </c>
      <c r="M34" s="48" t="str">
        <f t="shared" si="17"/>
        <v/>
      </c>
      <c r="N34" s="49">
        <f>konverterat!H23</f>
        <v>0</v>
      </c>
      <c r="O34" s="48">
        <f>konverterat!I23</f>
        <v>0</v>
      </c>
      <c r="P34" s="48" t="str">
        <f t="shared" si="18"/>
        <v/>
      </c>
      <c r="Q34" s="49">
        <f>konverterat!J23</f>
        <v>0</v>
      </c>
      <c r="R34" s="48">
        <f>konverterat!K23</f>
        <v>0</v>
      </c>
      <c r="S34" s="48" t="str">
        <f t="shared" si="19"/>
        <v/>
      </c>
      <c r="T34" s="48">
        <f>konverterat!L23</f>
        <v>0</v>
      </c>
      <c r="U34" s="48" t="str">
        <f t="shared" si="20"/>
        <v/>
      </c>
      <c r="V34" s="48">
        <f>konverterat!M23</f>
        <v>0</v>
      </c>
      <c r="W34" s="48" t="str">
        <f t="shared" si="21"/>
        <v/>
      </c>
      <c r="X34" s="48">
        <f>konverterat!N23</f>
        <v>0</v>
      </c>
      <c r="Y34" s="48" t="str">
        <f t="shared" si="22"/>
        <v/>
      </c>
      <c r="Z34" s="48">
        <f>konverterat!O23</f>
        <v>0</v>
      </c>
      <c r="AA34" s="48" t="str">
        <f t="shared" si="23"/>
        <v/>
      </c>
      <c r="AB34" s="48">
        <f>konverterat!P23</f>
        <v>0</v>
      </c>
      <c r="AC34" s="48" t="str">
        <f t="shared" si="24"/>
        <v/>
      </c>
      <c r="AD34" s="48">
        <f>konverterat!Q23</f>
        <v>0</v>
      </c>
      <c r="AE34" s="48" t="str">
        <f t="shared" si="25"/>
        <v/>
      </c>
      <c r="AF34" s="48">
        <f>konverterat!R23</f>
        <v>0</v>
      </c>
      <c r="AG34" s="48" t="str">
        <f t="shared" si="26"/>
        <v/>
      </c>
      <c r="AH34" s="48">
        <f>konverterat!S23</f>
        <v>0</v>
      </c>
      <c r="AI34" s="48" t="str">
        <f t="shared" si="27"/>
        <v/>
      </c>
      <c r="AJ34" s="48">
        <f>konverterat!T23</f>
        <v>0</v>
      </c>
      <c r="AK34" s="48" t="str">
        <f t="shared" si="12"/>
        <v/>
      </c>
      <c r="AL34" s="48">
        <f>konverterat!U23</f>
        <v>0</v>
      </c>
      <c r="AM34" s="48" t="str">
        <f t="shared" si="28"/>
        <v/>
      </c>
      <c r="AN34" s="48">
        <f>konverterat!V23</f>
        <v>0</v>
      </c>
      <c r="AO34" s="48" t="str">
        <f t="shared" si="29"/>
        <v/>
      </c>
      <c r="AP34" s="48">
        <f>konverterat!W23</f>
        <v>0</v>
      </c>
      <c r="AQ34" s="48" t="str">
        <f t="shared" si="30"/>
        <v/>
      </c>
      <c r="AR34" s="48">
        <f>konverterat!X23</f>
        <v>0</v>
      </c>
      <c r="AS34" s="48" t="str">
        <f t="shared" si="31"/>
        <v/>
      </c>
      <c r="AT34" s="48">
        <f>konverterat!Y23</f>
        <v>0</v>
      </c>
      <c r="AU34" s="10" t="str">
        <f t="shared" si="32"/>
        <v/>
      </c>
      <c r="AV34" s="4"/>
      <c r="AW34" s="50">
        <f>konverterat!Z23</f>
        <v>0</v>
      </c>
      <c r="AX34" s="12" t="str">
        <f t="shared" si="33"/>
        <v/>
      </c>
    </row>
    <row r="35" spans="1:53" ht="13.5" customHeight="1">
      <c r="A35" s="29">
        <f>konverterat!A24</f>
        <v>0</v>
      </c>
      <c r="B35" s="47" t="e">
        <f>IF(ISODD(LEFT(RIGHT(betygsdata!B24,4),3)),"M","K")</f>
        <v>#VALUE!</v>
      </c>
      <c r="D35" s="48">
        <f>konverterat!C24</f>
        <v>0</v>
      </c>
      <c r="E35" s="48" t="str">
        <f t="shared" ref="E35:E45" si="34">IF(D35="F",0,IF(D35="E",10,IF(D35="D",12.5,IF(D35="C",15,IF(D35="B",17.5,IF(D35="A",20,""))))))</f>
        <v/>
      </c>
      <c r="F35" s="48">
        <f>konverterat!D24</f>
        <v>0</v>
      </c>
      <c r="G35" s="48" t="str">
        <f t="shared" ref="G35:G45" si="35">IF(F35="F",0,IF(F35="E",10,IF(F35="D",12.5,IF(F35="C",15,IF(F35="B",17.5,IF(F35="A",20,""))))))</f>
        <v/>
      </c>
      <c r="H35" s="48">
        <f>konverterat!E24</f>
        <v>0</v>
      </c>
      <c r="I35" s="48" t="str">
        <f t="shared" ref="I35:I45" si="36">IF(H35="F",0,IF(H35="E",10,IF(H35="D",12.5,IF(H35="C",15,IF(H35="B",17.5,IF(H35="A",20,""))))))</f>
        <v/>
      </c>
      <c r="J35" s="48">
        <f>konverterat!F24</f>
        <v>0</v>
      </c>
      <c r="K35" s="48" t="str">
        <f t="shared" ref="K35:K45" si="37">IF(J35="F",0,IF(J35="E",10,IF(J35="D",12.5,IF(J35="C",15,IF(J35="B",17.5,IF(J35="A",20,""))))))</f>
        <v/>
      </c>
      <c r="L35" s="48">
        <f>konverterat!G24</f>
        <v>0</v>
      </c>
      <c r="M35" s="48" t="str">
        <f t="shared" ref="M35:M45" si="38">IF(L35="F",0,IF(L35="E",10,IF(L35="D",12.5,IF(L35="C",15,IF(L35="B",17.5,IF(L35="A",20,""))))))</f>
        <v/>
      </c>
      <c r="N35" s="49">
        <f>konverterat!H24</f>
        <v>0</v>
      </c>
      <c r="O35" s="48">
        <f>konverterat!I24</f>
        <v>0</v>
      </c>
      <c r="P35" s="48" t="str">
        <f t="shared" ref="P35:P45" si="39">IF(O35="F",0,IF(O35="E",10,IF(O35="D",12.5,IF(O35="C",15,IF(O35="B",17.5,IF(O35="A",20,""))))))</f>
        <v/>
      </c>
      <c r="Q35" s="49">
        <f>konverterat!J24</f>
        <v>0</v>
      </c>
      <c r="R35" s="48">
        <f>konverterat!K24</f>
        <v>0</v>
      </c>
      <c r="S35" s="48" t="str">
        <f t="shared" ref="S35:S45" si="40">IF(R35="F",0,IF(R35="E",10,IF(R35="D",12.5,IF(R35="C",15,IF(R35="B",17.5,IF(R35="A",20,""))))))</f>
        <v/>
      </c>
      <c r="T35" s="48">
        <f>konverterat!L24</f>
        <v>0</v>
      </c>
      <c r="U35" s="48" t="str">
        <f t="shared" ref="U35:U45" si="41">IF(T35="F",0,IF(T35="E",10,IF(T35="D",12.5,IF(T35="C",15,IF(T35="B",17.5,IF(T35="A",20,""))))))</f>
        <v/>
      </c>
      <c r="V35" s="48">
        <f>konverterat!M24</f>
        <v>0</v>
      </c>
      <c r="W35" s="48" t="str">
        <f t="shared" ref="W35:W45" si="42">IF(V35="F",0,IF(V35="E",10,IF(V35="D",12.5,IF(V35="C",15,IF(V35="B",17.5,IF(V35="A",20,""))))))</f>
        <v/>
      </c>
      <c r="X35" s="48">
        <f>konverterat!N24</f>
        <v>0</v>
      </c>
      <c r="Y35" s="48" t="str">
        <f t="shared" ref="Y35:Y45" si="43">IF(X35="F",0,IF(X35="E",10,IF(X35="D",12.5,IF(X35="C",15,IF(X35="B",17.5,IF(X35="A",20,""))))))</f>
        <v/>
      </c>
      <c r="Z35" s="48">
        <f>konverterat!O24</f>
        <v>0</v>
      </c>
      <c r="AA35" s="48" t="str">
        <f t="shared" ref="AA35:AA45" si="44">IF(Z35="F",0,IF(Z35="E",10,IF(Z35="D",12.5,IF(Z35="C",15,IF(Z35="B",17.5,IF(Z35="A",20,""))))))</f>
        <v/>
      </c>
      <c r="AB35" s="48">
        <f>konverterat!P24</f>
        <v>0</v>
      </c>
      <c r="AC35" s="48" t="str">
        <f t="shared" ref="AC35:AC45" si="45">IF(AB35="F",0,IF(AB35="E",10,IF(AB35="D",12.5,IF(AB35="C",15,IF(AB35="B",17.5,IF(AB35="A",20,""))))))</f>
        <v/>
      </c>
      <c r="AD35" s="48">
        <f>konverterat!Q24</f>
        <v>0</v>
      </c>
      <c r="AE35" s="48" t="str">
        <f t="shared" ref="AE35:AE45" si="46">IF(AD35="F",0,IF(AD35="E",10,IF(AD35="D",12.5,IF(AD35="C",15,IF(AD35="B",17.5,IF(AD35="A",20,""))))))</f>
        <v/>
      </c>
      <c r="AF35" s="48">
        <f>konverterat!R24</f>
        <v>0</v>
      </c>
      <c r="AG35" s="48" t="str">
        <f t="shared" ref="AG35:AG45" si="47">IF(AF35="F",0,IF(AF35="E",10,IF(AF35="D",12.5,IF(AF35="C",15,IF(AF35="B",17.5,IF(AF35="A",20,""))))))</f>
        <v/>
      </c>
      <c r="AH35" s="48">
        <f>konverterat!S24</f>
        <v>0</v>
      </c>
      <c r="AI35" s="48" t="str">
        <f t="shared" ref="AI35:AI45" si="48">IF(AH35="F",0,IF(AH35="E",10,IF(AH35="D",12.5,IF(AH35="C",15,IF(AH35="B",17.5,IF(AH35="A",20,""))))))</f>
        <v/>
      </c>
      <c r="AJ35" s="48">
        <f>konverterat!T24</f>
        <v>0</v>
      </c>
      <c r="AK35" s="48" t="str">
        <f t="shared" ref="AK35:AK45" si="49">IF(AJ35="F",0,IF(AJ35="E",10,IF(AJ35="D",12.5,IF(AJ35="C",15,IF(AJ35="B",17.5,IF(AJ35="A",20,""))))))</f>
        <v/>
      </c>
      <c r="AL35" s="48">
        <f>konverterat!U24</f>
        <v>0</v>
      </c>
      <c r="AM35" s="48" t="str">
        <f t="shared" ref="AM35:AM45" si="50">IF(AL35="F",0,IF(AL35="E",10,IF(AL35="D",12.5,IF(AL35="C",15,IF(AL35="B",17.5,IF(AL35="A",20,""))))))</f>
        <v/>
      </c>
      <c r="AN35" s="48">
        <f>konverterat!V24</f>
        <v>0</v>
      </c>
      <c r="AO35" s="48" t="str">
        <f t="shared" ref="AO35:AO45" si="51">IF(AN35="F",0,IF(AN35="E",10,IF(AN35="D",12.5,IF(AN35="C",15,IF(AN35="B",17.5,IF(AN35="A",20,""))))))</f>
        <v/>
      </c>
      <c r="AP35" s="48">
        <f>konverterat!W24</f>
        <v>0</v>
      </c>
      <c r="AQ35" s="48" t="str">
        <f t="shared" ref="AQ35:AQ45" si="52">IF(AP35="F",0,IF(AP35="E",10,IF(AP35="D",12.5,IF(AP35="C",15,IF(AP35="B",17.5,IF(AP35="A",20,""))))))</f>
        <v/>
      </c>
      <c r="AR35" s="48">
        <f>konverterat!X24</f>
        <v>0</v>
      </c>
      <c r="AS35" s="48" t="str">
        <f t="shared" ref="AS35:AS45" si="53">IF(AR35="F",0,IF(AR35="E",10,IF(AR35="D",12.5,IF(AR35="C",15,IF(AR35="B",17.5,IF(AR35="A",20,""))))))</f>
        <v/>
      </c>
      <c r="AT35" s="48">
        <f>konverterat!Y24</f>
        <v>0</v>
      </c>
      <c r="AU35" s="10" t="str">
        <f t="shared" ref="AU35:AU45" si="54">IF(AT35="F",0,IF(AT35="E",10,IF(AT35="D",12.5,IF(AT35="C",15,IF(AT35="B",17.5,IF(AT35="A",20,""))))))</f>
        <v/>
      </c>
      <c r="AV35" s="4"/>
      <c r="AW35" s="50">
        <f>konverterat!Z24</f>
        <v>0</v>
      </c>
      <c r="AX35" s="12" t="str">
        <f t="shared" si="33"/>
        <v/>
      </c>
    </row>
    <row r="36" spans="1:53" ht="13.5" customHeight="1">
      <c r="A36" s="29">
        <f>konverterat!A25</f>
        <v>0</v>
      </c>
      <c r="B36" s="47" t="e">
        <f>IF(ISODD(LEFT(RIGHT(betygsdata!B25,4),3)),"M","K")</f>
        <v>#VALUE!</v>
      </c>
      <c r="D36" s="48">
        <f>konverterat!C25</f>
        <v>0</v>
      </c>
      <c r="E36" s="48" t="str">
        <f t="shared" si="34"/>
        <v/>
      </c>
      <c r="F36" s="48">
        <f>konverterat!D25</f>
        <v>0</v>
      </c>
      <c r="G36" s="48" t="str">
        <f t="shared" si="35"/>
        <v/>
      </c>
      <c r="H36" s="48">
        <f>konverterat!E25</f>
        <v>0</v>
      </c>
      <c r="I36" s="48" t="str">
        <f t="shared" si="36"/>
        <v/>
      </c>
      <c r="J36" s="48">
        <f>konverterat!F25</f>
        <v>0</v>
      </c>
      <c r="K36" s="48" t="str">
        <f t="shared" si="37"/>
        <v/>
      </c>
      <c r="L36" s="48">
        <f>konverterat!G25</f>
        <v>0</v>
      </c>
      <c r="M36" s="48" t="str">
        <f t="shared" si="38"/>
        <v/>
      </c>
      <c r="N36" s="49">
        <f>konverterat!H25</f>
        <v>0</v>
      </c>
      <c r="O36" s="48">
        <f>konverterat!I25</f>
        <v>0</v>
      </c>
      <c r="P36" s="48" t="str">
        <f t="shared" si="39"/>
        <v/>
      </c>
      <c r="Q36" s="49">
        <f>konverterat!J25</f>
        <v>0</v>
      </c>
      <c r="R36" s="48">
        <f>konverterat!K25</f>
        <v>0</v>
      </c>
      <c r="S36" s="48" t="str">
        <f t="shared" si="40"/>
        <v/>
      </c>
      <c r="T36" s="48">
        <f>konverterat!L25</f>
        <v>0</v>
      </c>
      <c r="U36" s="48" t="str">
        <f t="shared" si="41"/>
        <v/>
      </c>
      <c r="V36" s="48">
        <f>konverterat!M25</f>
        <v>0</v>
      </c>
      <c r="W36" s="48" t="str">
        <f t="shared" si="42"/>
        <v/>
      </c>
      <c r="X36" s="48">
        <f>konverterat!N25</f>
        <v>0</v>
      </c>
      <c r="Y36" s="48" t="str">
        <f t="shared" si="43"/>
        <v/>
      </c>
      <c r="Z36" s="48">
        <f>konverterat!O25</f>
        <v>0</v>
      </c>
      <c r="AA36" s="48" t="str">
        <f t="shared" si="44"/>
        <v/>
      </c>
      <c r="AB36" s="48">
        <f>konverterat!P25</f>
        <v>0</v>
      </c>
      <c r="AC36" s="48" t="str">
        <f t="shared" si="45"/>
        <v/>
      </c>
      <c r="AD36" s="48">
        <f>konverterat!Q25</f>
        <v>0</v>
      </c>
      <c r="AE36" s="48" t="str">
        <f t="shared" si="46"/>
        <v/>
      </c>
      <c r="AF36" s="48">
        <f>konverterat!R25</f>
        <v>0</v>
      </c>
      <c r="AG36" s="48" t="str">
        <f t="shared" si="47"/>
        <v/>
      </c>
      <c r="AH36" s="48">
        <f>konverterat!S25</f>
        <v>0</v>
      </c>
      <c r="AI36" s="48" t="str">
        <f t="shared" si="48"/>
        <v/>
      </c>
      <c r="AJ36" s="48">
        <f>konverterat!T25</f>
        <v>0</v>
      </c>
      <c r="AK36" s="48" t="str">
        <f t="shared" si="49"/>
        <v/>
      </c>
      <c r="AL36" s="48">
        <f>konverterat!U25</f>
        <v>0</v>
      </c>
      <c r="AM36" s="48" t="str">
        <f t="shared" si="50"/>
        <v/>
      </c>
      <c r="AN36" s="48">
        <f>konverterat!V25</f>
        <v>0</v>
      </c>
      <c r="AO36" s="48" t="str">
        <f t="shared" si="51"/>
        <v/>
      </c>
      <c r="AP36" s="48">
        <f>konverterat!W25</f>
        <v>0</v>
      </c>
      <c r="AQ36" s="48" t="str">
        <f t="shared" si="52"/>
        <v/>
      </c>
      <c r="AR36" s="48">
        <f>konverterat!X25</f>
        <v>0</v>
      </c>
      <c r="AS36" s="48" t="str">
        <f t="shared" si="53"/>
        <v/>
      </c>
      <c r="AT36" s="48">
        <f>konverterat!Y25</f>
        <v>0</v>
      </c>
      <c r="AU36" s="10" t="str">
        <f t="shared" si="54"/>
        <v/>
      </c>
      <c r="AV36" s="4"/>
      <c r="AW36" s="50">
        <f>konverterat!Z25</f>
        <v>0</v>
      </c>
      <c r="AX36" s="12" t="str">
        <f t="shared" si="33"/>
        <v/>
      </c>
    </row>
    <row r="37" spans="1:53" ht="13.5" customHeight="1">
      <c r="A37" s="29">
        <f>konverterat!A26</f>
        <v>0</v>
      </c>
      <c r="B37" s="47" t="e">
        <f>IF(ISODD(LEFT(RIGHT(betygsdata!B26,4),3)),"M","K")</f>
        <v>#VALUE!</v>
      </c>
      <c r="D37" s="48">
        <f>konverterat!C26</f>
        <v>0</v>
      </c>
      <c r="E37" s="48" t="str">
        <f t="shared" si="34"/>
        <v/>
      </c>
      <c r="F37" s="48">
        <f>konverterat!D26</f>
        <v>0</v>
      </c>
      <c r="G37" s="48" t="str">
        <f t="shared" si="35"/>
        <v/>
      </c>
      <c r="H37" s="48">
        <f>konverterat!E26</f>
        <v>0</v>
      </c>
      <c r="I37" s="48" t="str">
        <f t="shared" si="36"/>
        <v/>
      </c>
      <c r="J37" s="48">
        <f>konverterat!F26</f>
        <v>0</v>
      </c>
      <c r="K37" s="48" t="str">
        <f t="shared" si="37"/>
        <v/>
      </c>
      <c r="L37" s="48">
        <f>konverterat!G26</f>
        <v>0</v>
      </c>
      <c r="M37" s="48" t="str">
        <f t="shared" si="38"/>
        <v/>
      </c>
      <c r="N37" s="49">
        <f>konverterat!H26</f>
        <v>0</v>
      </c>
      <c r="O37" s="48">
        <f>konverterat!I26</f>
        <v>0</v>
      </c>
      <c r="P37" s="48" t="str">
        <f t="shared" si="39"/>
        <v/>
      </c>
      <c r="Q37" s="49">
        <f>konverterat!J26</f>
        <v>0</v>
      </c>
      <c r="R37" s="48">
        <f>konverterat!K26</f>
        <v>0</v>
      </c>
      <c r="S37" s="48" t="str">
        <f t="shared" si="40"/>
        <v/>
      </c>
      <c r="T37" s="48">
        <f>konverterat!L26</f>
        <v>0</v>
      </c>
      <c r="U37" s="48" t="str">
        <f t="shared" si="41"/>
        <v/>
      </c>
      <c r="V37" s="48">
        <f>konverterat!M26</f>
        <v>0</v>
      </c>
      <c r="W37" s="48" t="str">
        <f t="shared" si="42"/>
        <v/>
      </c>
      <c r="X37" s="48">
        <f>konverterat!N26</f>
        <v>0</v>
      </c>
      <c r="Y37" s="48" t="str">
        <f t="shared" si="43"/>
        <v/>
      </c>
      <c r="Z37" s="48">
        <f>konverterat!O26</f>
        <v>0</v>
      </c>
      <c r="AA37" s="48" t="str">
        <f t="shared" si="44"/>
        <v/>
      </c>
      <c r="AB37" s="48">
        <f>konverterat!P26</f>
        <v>0</v>
      </c>
      <c r="AC37" s="48" t="str">
        <f t="shared" si="45"/>
        <v/>
      </c>
      <c r="AD37" s="48">
        <f>konverterat!Q26</f>
        <v>0</v>
      </c>
      <c r="AE37" s="48" t="str">
        <f t="shared" si="46"/>
        <v/>
      </c>
      <c r="AF37" s="48">
        <f>konverterat!R26</f>
        <v>0</v>
      </c>
      <c r="AG37" s="48" t="str">
        <f t="shared" si="47"/>
        <v/>
      </c>
      <c r="AH37" s="48">
        <f>konverterat!S26</f>
        <v>0</v>
      </c>
      <c r="AI37" s="48" t="str">
        <f t="shared" si="48"/>
        <v/>
      </c>
      <c r="AJ37" s="48">
        <f>konverterat!T26</f>
        <v>0</v>
      </c>
      <c r="AK37" s="48" t="str">
        <f t="shared" si="49"/>
        <v/>
      </c>
      <c r="AL37" s="48">
        <f>konverterat!U26</f>
        <v>0</v>
      </c>
      <c r="AM37" s="48" t="str">
        <f t="shared" si="50"/>
        <v/>
      </c>
      <c r="AN37" s="48">
        <f>konverterat!V26</f>
        <v>0</v>
      </c>
      <c r="AO37" s="48" t="str">
        <f t="shared" si="51"/>
        <v/>
      </c>
      <c r="AP37" s="48">
        <f>konverterat!W26</f>
        <v>0</v>
      </c>
      <c r="AQ37" s="48" t="str">
        <f t="shared" si="52"/>
        <v/>
      </c>
      <c r="AR37" s="48">
        <f>konverterat!X26</f>
        <v>0</v>
      </c>
      <c r="AS37" s="48" t="str">
        <f t="shared" si="53"/>
        <v/>
      </c>
      <c r="AT37" s="48">
        <f>konverterat!Y26</f>
        <v>0</v>
      </c>
      <c r="AU37" s="10" t="str">
        <f t="shared" si="54"/>
        <v/>
      </c>
      <c r="AV37" s="4"/>
      <c r="AW37" s="50">
        <f>konverterat!Z26</f>
        <v>0</v>
      </c>
      <c r="AX37" s="12" t="str">
        <f t="shared" si="33"/>
        <v/>
      </c>
    </row>
    <row r="38" spans="1:53" ht="13.5" customHeight="1">
      <c r="A38" s="29">
        <f>konverterat!A27</f>
        <v>0</v>
      </c>
      <c r="B38" s="47" t="e">
        <f>IF(ISODD(LEFT(RIGHT(betygsdata!B27,4),3)),"M","K")</f>
        <v>#VALUE!</v>
      </c>
      <c r="D38" s="48">
        <f>konverterat!C27</f>
        <v>0</v>
      </c>
      <c r="E38" s="48" t="str">
        <f t="shared" si="34"/>
        <v/>
      </c>
      <c r="F38" s="48">
        <f>konverterat!D27</f>
        <v>0</v>
      </c>
      <c r="G38" s="48" t="str">
        <f t="shared" si="35"/>
        <v/>
      </c>
      <c r="H38" s="48">
        <f>konverterat!E27</f>
        <v>0</v>
      </c>
      <c r="I38" s="48" t="str">
        <f t="shared" si="36"/>
        <v/>
      </c>
      <c r="J38" s="48">
        <f>konverterat!F27</f>
        <v>0</v>
      </c>
      <c r="K38" s="48" t="str">
        <f t="shared" si="37"/>
        <v/>
      </c>
      <c r="L38" s="48">
        <f>konverterat!G27</f>
        <v>0</v>
      </c>
      <c r="M38" s="48" t="str">
        <f t="shared" si="38"/>
        <v/>
      </c>
      <c r="N38" s="49">
        <f>konverterat!H27</f>
        <v>0</v>
      </c>
      <c r="O38" s="48">
        <f>konverterat!I27</f>
        <v>0</v>
      </c>
      <c r="P38" s="48" t="str">
        <f t="shared" si="39"/>
        <v/>
      </c>
      <c r="Q38" s="49">
        <f>konverterat!J27</f>
        <v>0</v>
      </c>
      <c r="R38" s="48">
        <f>konverterat!K27</f>
        <v>0</v>
      </c>
      <c r="S38" s="48" t="str">
        <f t="shared" si="40"/>
        <v/>
      </c>
      <c r="T38" s="48">
        <f>konverterat!L27</f>
        <v>0</v>
      </c>
      <c r="U38" s="48" t="str">
        <f t="shared" si="41"/>
        <v/>
      </c>
      <c r="V38" s="48">
        <f>konverterat!M27</f>
        <v>0</v>
      </c>
      <c r="W38" s="48" t="str">
        <f t="shared" si="42"/>
        <v/>
      </c>
      <c r="X38" s="48">
        <f>konverterat!N27</f>
        <v>0</v>
      </c>
      <c r="Y38" s="48" t="str">
        <f t="shared" si="43"/>
        <v/>
      </c>
      <c r="Z38" s="48">
        <f>konverterat!O27</f>
        <v>0</v>
      </c>
      <c r="AA38" s="48" t="str">
        <f t="shared" si="44"/>
        <v/>
      </c>
      <c r="AB38" s="48">
        <f>konverterat!P27</f>
        <v>0</v>
      </c>
      <c r="AC38" s="48" t="str">
        <f t="shared" si="45"/>
        <v/>
      </c>
      <c r="AD38" s="48">
        <f>konverterat!Q27</f>
        <v>0</v>
      </c>
      <c r="AE38" s="48" t="str">
        <f t="shared" si="46"/>
        <v/>
      </c>
      <c r="AF38" s="48">
        <f>konverterat!R27</f>
        <v>0</v>
      </c>
      <c r="AG38" s="48" t="str">
        <f t="shared" si="47"/>
        <v/>
      </c>
      <c r="AH38" s="48">
        <f>konverterat!S27</f>
        <v>0</v>
      </c>
      <c r="AI38" s="48" t="str">
        <f t="shared" si="48"/>
        <v/>
      </c>
      <c r="AJ38" s="48">
        <f>konverterat!T27</f>
        <v>0</v>
      </c>
      <c r="AK38" s="48" t="str">
        <f t="shared" si="49"/>
        <v/>
      </c>
      <c r="AL38" s="48">
        <f>konverterat!U27</f>
        <v>0</v>
      </c>
      <c r="AM38" s="48" t="str">
        <f t="shared" si="50"/>
        <v/>
      </c>
      <c r="AN38" s="48">
        <f>konverterat!V27</f>
        <v>0</v>
      </c>
      <c r="AO38" s="48" t="str">
        <f t="shared" si="51"/>
        <v/>
      </c>
      <c r="AP38" s="48">
        <f>konverterat!W27</f>
        <v>0</v>
      </c>
      <c r="AQ38" s="48" t="str">
        <f t="shared" si="52"/>
        <v/>
      </c>
      <c r="AR38" s="48">
        <f>konverterat!X27</f>
        <v>0</v>
      </c>
      <c r="AS38" s="48" t="str">
        <f t="shared" si="53"/>
        <v/>
      </c>
      <c r="AT38" s="48">
        <f>konverterat!Y27</f>
        <v>0</v>
      </c>
      <c r="AU38" s="10" t="str">
        <f t="shared" si="54"/>
        <v/>
      </c>
      <c r="AV38" s="4"/>
      <c r="AW38" s="50">
        <f>konverterat!Z27</f>
        <v>0</v>
      </c>
      <c r="AX38" s="12" t="str">
        <f t="shared" si="33"/>
        <v/>
      </c>
    </row>
    <row r="39" spans="1:53" ht="13.5" customHeight="1">
      <c r="A39" s="29">
        <f>konverterat!A28</f>
        <v>0</v>
      </c>
      <c r="B39" s="47" t="e">
        <f>IF(ISODD(LEFT(RIGHT(betygsdata!B28,4),3)),"M","K")</f>
        <v>#VALUE!</v>
      </c>
      <c r="D39" s="48">
        <f>konverterat!C28</f>
        <v>0</v>
      </c>
      <c r="E39" s="48" t="str">
        <f t="shared" si="34"/>
        <v/>
      </c>
      <c r="F39" s="48">
        <f>konverterat!D28</f>
        <v>0</v>
      </c>
      <c r="G39" s="48" t="str">
        <f t="shared" si="35"/>
        <v/>
      </c>
      <c r="H39" s="48">
        <f>konverterat!E28</f>
        <v>0</v>
      </c>
      <c r="I39" s="48" t="str">
        <f t="shared" si="36"/>
        <v/>
      </c>
      <c r="J39" s="48">
        <f>konverterat!F28</f>
        <v>0</v>
      </c>
      <c r="K39" s="48" t="str">
        <f t="shared" si="37"/>
        <v/>
      </c>
      <c r="L39" s="48">
        <f>konverterat!G28</f>
        <v>0</v>
      </c>
      <c r="M39" s="48" t="str">
        <f t="shared" si="38"/>
        <v/>
      </c>
      <c r="N39" s="49">
        <f>konverterat!H28</f>
        <v>0</v>
      </c>
      <c r="O39" s="48">
        <f>konverterat!I28</f>
        <v>0</v>
      </c>
      <c r="P39" s="48" t="str">
        <f t="shared" si="39"/>
        <v/>
      </c>
      <c r="Q39" s="49">
        <f>konverterat!J28</f>
        <v>0</v>
      </c>
      <c r="R39" s="48">
        <f>konverterat!K28</f>
        <v>0</v>
      </c>
      <c r="S39" s="48" t="str">
        <f t="shared" si="40"/>
        <v/>
      </c>
      <c r="T39" s="48">
        <f>konverterat!L28</f>
        <v>0</v>
      </c>
      <c r="U39" s="48" t="str">
        <f t="shared" si="41"/>
        <v/>
      </c>
      <c r="V39" s="48">
        <f>konverterat!M28</f>
        <v>0</v>
      </c>
      <c r="W39" s="48" t="str">
        <f t="shared" si="42"/>
        <v/>
      </c>
      <c r="X39" s="48">
        <f>konverterat!N28</f>
        <v>0</v>
      </c>
      <c r="Y39" s="48" t="str">
        <f t="shared" si="43"/>
        <v/>
      </c>
      <c r="Z39" s="48">
        <f>konverterat!O28</f>
        <v>0</v>
      </c>
      <c r="AA39" s="48" t="str">
        <f t="shared" si="44"/>
        <v/>
      </c>
      <c r="AB39" s="48">
        <f>konverterat!P28</f>
        <v>0</v>
      </c>
      <c r="AC39" s="48" t="str">
        <f t="shared" si="45"/>
        <v/>
      </c>
      <c r="AD39" s="48">
        <f>konverterat!Q28</f>
        <v>0</v>
      </c>
      <c r="AE39" s="48" t="str">
        <f t="shared" si="46"/>
        <v/>
      </c>
      <c r="AF39" s="48">
        <f>konverterat!R28</f>
        <v>0</v>
      </c>
      <c r="AG39" s="48" t="str">
        <f t="shared" si="47"/>
        <v/>
      </c>
      <c r="AH39" s="48">
        <f>konverterat!S28</f>
        <v>0</v>
      </c>
      <c r="AI39" s="48" t="str">
        <f t="shared" si="48"/>
        <v/>
      </c>
      <c r="AJ39" s="48">
        <f>konverterat!T28</f>
        <v>0</v>
      </c>
      <c r="AK39" s="48" t="str">
        <f t="shared" si="49"/>
        <v/>
      </c>
      <c r="AL39" s="48">
        <f>konverterat!U28</f>
        <v>0</v>
      </c>
      <c r="AM39" s="48" t="str">
        <f t="shared" si="50"/>
        <v/>
      </c>
      <c r="AN39" s="48">
        <f>konverterat!V28</f>
        <v>0</v>
      </c>
      <c r="AO39" s="48" t="str">
        <f t="shared" si="51"/>
        <v/>
      </c>
      <c r="AP39" s="48">
        <f>konverterat!W28</f>
        <v>0</v>
      </c>
      <c r="AQ39" s="48" t="str">
        <f t="shared" si="52"/>
        <v/>
      </c>
      <c r="AR39" s="48">
        <f>konverterat!X28</f>
        <v>0</v>
      </c>
      <c r="AS39" s="48" t="str">
        <f t="shared" si="53"/>
        <v/>
      </c>
      <c r="AT39" s="48">
        <f>konverterat!Y28</f>
        <v>0</v>
      </c>
      <c r="AU39" s="10" t="str">
        <f t="shared" si="54"/>
        <v/>
      </c>
      <c r="AV39" s="4"/>
      <c r="AW39" s="50">
        <f>konverterat!Z28</f>
        <v>0</v>
      </c>
      <c r="AX39" s="12" t="str">
        <f t="shared" ref="AX39:AX40" si="55">IFERROR(AVERAGE(E39,G39,I39,K39,M39,P39,S39,U39,W39,Y39,AA39,AC39,AE39,AG39,AI39,AK39,AM39,AO39,AQ39,AS39,AU39),"")</f>
        <v/>
      </c>
    </row>
    <row r="40" spans="1:53" ht="13.5" customHeight="1">
      <c r="A40" s="29">
        <f>konverterat!A29</f>
        <v>0</v>
      </c>
      <c r="B40" s="47" t="e">
        <f>IF(ISODD(LEFT(RIGHT(betygsdata!B29,4),3)),"M","K")</f>
        <v>#VALUE!</v>
      </c>
      <c r="D40" s="48">
        <f>konverterat!C29</f>
        <v>0</v>
      </c>
      <c r="E40" s="48" t="str">
        <f t="shared" si="34"/>
        <v/>
      </c>
      <c r="F40" s="48">
        <f>konverterat!D29</f>
        <v>0</v>
      </c>
      <c r="G40" s="48" t="str">
        <f t="shared" si="35"/>
        <v/>
      </c>
      <c r="H40" s="48">
        <f>konverterat!E29</f>
        <v>0</v>
      </c>
      <c r="I40" s="48" t="str">
        <f t="shared" si="36"/>
        <v/>
      </c>
      <c r="J40" s="48">
        <f>konverterat!F29</f>
        <v>0</v>
      </c>
      <c r="K40" s="48" t="str">
        <f t="shared" si="37"/>
        <v/>
      </c>
      <c r="L40" s="48">
        <f>konverterat!G29</f>
        <v>0</v>
      </c>
      <c r="M40" s="48" t="str">
        <f t="shared" si="38"/>
        <v/>
      </c>
      <c r="N40" s="49">
        <f>konverterat!H29</f>
        <v>0</v>
      </c>
      <c r="O40" s="48">
        <f>konverterat!I29</f>
        <v>0</v>
      </c>
      <c r="P40" s="48" t="str">
        <f t="shared" si="39"/>
        <v/>
      </c>
      <c r="Q40" s="49">
        <f>konverterat!J29</f>
        <v>0</v>
      </c>
      <c r="R40" s="48">
        <f>konverterat!K29</f>
        <v>0</v>
      </c>
      <c r="S40" s="48" t="str">
        <f t="shared" si="40"/>
        <v/>
      </c>
      <c r="T40" s="48">
        <f>konverterat!L29</f>
        <v>0</v>
      </c>
      <c r="U40" s="48" t="str">
        <f t="shared" si="41"/>
        <v/>
      </c>
      <c r="V40" s="48">
        <f>konverterat!M29</f>
        <v>0</v>
      </c>
      <c r="W40" s="48" t="str">
        <f t="shared" si="42"/>
        <v/>
      </c>
      <c r="X40" s="48">
        <f>konverterat!N29</f>
        <v>0</v>
      </c>
      <c r="Y40" s="48" t="str">
        <f t="shared" si="43"/>
        <v/>
      </c>
      <c r="Z40" s="48">
        <f>konverterat!O29</f>
        <v>0</v>
      </c>
      <c r="AA40" s="48" t="str">
        <f t="shared" si="44"/>
        <v/>
      </c>
      <c r="AB40" s="48">
        <f>konverterat!P29</f>
        <v>0</v>
      </c>
      <c r="AC40" s="48" t="str">
        <f t="shared" si="45"/>
        <v/>
      </c>
      <c r="AD40" s="48">
        <f>konverterat!Q29</f>
        <v>0</v>
      </c>
      <c r="AE40" s="48" t="str">
        <f t="shared" si="46"/>
        <v/>
      </c>
      <c r="AF40" s="48">
        <f>konverterat!R29</f>
        <v>0</v>
      </c>
      <c r="AG40" s="48" t="str">
        <f t="shared" si="47"/>
        <v/>
      </c>
      <c r="AH40" s="48">
        <f>konverterat!S29</f>
        <v>0</v>
      </c>
      <c r="AI40" s="48" t="str">
        <f t="shared" si="48"/>
        <v/>
      </c>
      <c r="AJ40" s="48">
        <f>konverterat!T29</f>
        <v>0</v>
      </c>
      <c r="AK40" s="48" t="str">
        <f t="shared" si="49"/>
        <v/>
      </c>
      <c r="AL40" s="48">
        <f>konverterat!U29</f>
        <v>0</v>
      </c>
      <c r="AM40" s="48" t="str">
        <f t="shared" si="50"/>
        <v/>
      </c>
      <c r="AN40" s="48">
        <f>konverterat!V29</f>
        <v>0</v>
      </c>
      <c r="AO40" s="48" t="str">
        <f t="shared" si="51"/>
        <v/>
      </c>
      <c r="AP40" s="48">
        <f>konverterat!W29</f>
        <v>0</v>
      </c>
      <c r="AQ40" s="48" t="str">
        <f t="shared" si="52"/>
        <v/>
      </c>
      <c r="AR40" s="48">
        <f>konverterat!X29</f>
        <v>0</v>
      </c>
      <c r="AS40" s="48" t="str">
        <f t="shared" si="53"/>
        <v/>
      </c>
      <c r="AT40" s="48">
        <f>konverterat!Y29</f>
        <v>0</v>
      </c>
      <c r="AU40" s="10" t="str">
        <f t="shared" si="54"/>
        <v/>
      </c>
      <c r="AV40" s="4"/>
      <c r="AW40" s="50">
        <f>konverterat!Z29</f>
        <v>0</v>
      </c>
      <c r="AX40" s="12" t="str">
        <f t="shared" si="55"/>
        <v/>
      </c>
    </row>
    <row r="41" spans="1:53" ht="13.5" customHeight="1">
      <c r="A41" s="29">
        <f>konverterat!A30</f>
        <v>0</v>
      </c>
      <c r="B41" s="47" t="e">
        <f>IF(ISODD(LEFT(RIGHT(betygsdata!B30,4),3)),"M","K")</f>
        <v>#VALUE!</v>
      </c>
      <c r="D41" s="48">
        <f>konverterat!C30</f>
        <v>0</v>
      </c>
      <c r="E41" s="48" t="str">
        <f t="shared" si="34"/>
        <v/>
      </c>
      <c r="F41" s="48">
        <f>konverterat!D30</f>
        <v>0</v>
      </c>
      <c r="G41" s="48" t="str">
        <f t="shared" si="35"/>
        <v/>
      </c>
      <c r="H41" s="48">
        <f>konverterat!E30</f>
        <v>0</v>
      </c>
      <c r="I41" s="48" t="str">
        <f t="shared" si="36"/>
        <v/>
      </c>
      <c r="J41" s="48">
        <f>konverterat!F30</f>
        <v>0</v>
      </c>
      <c r="K41" s="48" t="str">
        <f t="shared" si="37"/>
        <v/>
      </c>
      <c r="L41" s="48">
        <f>konverterat!G30</f>
        <v>0</v>
      </c>
      <c r="M41" s="48" t="str">
        <f t="shared" si="38"/>
        <v/>
      </c>
      <c r="N41" s="49">
        <f>konverterat!H30</f>
        <v>0</v>
      </c>
      <c r="O41" s="48">
        <f>konverterat!I30</f>
        <v>0</v>
      </c>
      <c r="P41" s="48" t="str">
        <f t="shared" si="39"/>
        <v/>
      </c>
      <c r="Q41" s="49">
        <f>konverterat!J30</f>
        <v>0</v>
      </c>
      <c r="R41" s="48">
        <f>konverterat!K30</f>
        <v>0</v>
      </c>
      <c r="S41" s="48" t="str">
        <f t="shared" si="40"/>
        <v/>
      </c>
      <c r="T41" s="48">
        <f>konverterat!L30</f>
        <v>0</v>
      </c>
      <c r="U41" s="48" t="str">
        <f t="shared" si="41"/>
        <v/>
      </c>
      <c r="V41" s="48">
        <f>konverterat!M30</f>
        <v>0</v>
      </c>
      <c r="W41" s="48" t="str">
        <f t="shared" si="42"/>
        <v/>
      </c>
      <c r="X41" s="48">
        <f>konverterat!N30</f>
        <v>0</v>
      </c>
      <c r="Y41" s="48" t="str">
        <f t="shared" si="43"/>
        <v/>
      </c>
      <c r="Z41" s="48">
        <f>konverterat!O30</f>
        <v>0</v>
      </c>
      <c r="AA41" s="48" t="str">
        <f t="shared" si="44"/>
        <v/>
      </c>
      <c r="AB41" s="48">
        <f>konverterat!P30</f>
        <v>0</v>
      </c>
      <c r="AC41" s="48" t="str">
        <f t="shared" si="45"/>
        <v/>
      </c>
      <c r="AD41" s="48">
        <f>konverterat!Q30</f>
        <v>0</v>
      </c>
      <c r="AE41" s="48" t="str">
        <f t="shared" si="46"/>
        <v/>
      </c>
      <c r="AF41" s="48">
        <f>konverterat!R30</f>
        <v>0</v>
      </c>
      <c r="AG41" s="48" t="str">
        <f t="shared" si="47"/>
        <v/>
      </c>
      <c r="AH41" s="48">
        <f>konverterat!S30</f>
        <v>0</v>
      </c>
      <c r="AI41" s="48" t="str">
        <f t="shared" si="48"/>
        <v/>
      </c>
      <c r="AJ41" s="48">
        <f>konverterat!T30</f>
        <v>0</v>
      </c>
      <c r="AK41" s="48" t="str">
        <f t="shared" si="49"/>
        <v/>
      </c>
      <c r="AL41" s="48">
        <f>konverterat!U30</f>
        <v>0</v>
      </c>
      <c r="AM41" s="48" t="str">
        <f t="shared" si="50"/>
        <v/>
      </c>
      <c r="AN41" s="48">
        <f>konverterat!V30</f>
        <v>0</v>
      </c>
      <c r="AO41" s="48" t="str">
        <f t="shared" si="51"/>
        <v/>
      </c>
      <c r="AP41" s="48">
        <f>konverterat!W30</f>
        <v>0</v>
      </c>
      <c r="AQ41" s="48" t="str">
        <f t="shared" si="52"/>
        <v/>
      </c>
      <c r="AR41" s="48">
        <f>konverterat!X30</f>
        <v>0</v>
      </c>
      <c r="AS41" s="48" t="str">
        <f t="shared" si="53"/>
        <v/>
      </c>
      <c r="AT41" s="48">
        <f>konverterat!Y30</f>
        <v>0</v>
      </c>
      <c r="AU41" s="10" t="str">
        <f t="shared" si="54"/>
        <v/>
      </c>
      <c r="AV41" s="4"/>
      <c r="AW41" s="50">
        <f>konverterat!Z30</f>
        <v>0</v>
      </c>
      <c r="AX41" s="12" t="str">
        <f t="shared" si="33"/>
        <v/>
      </c>
    </row>
    <row r="42" spans="1:53" ht="13.5" customHeight="1">
      <c r="A42" s="29">
        <f>konverterat!A31</f>
        <v>0</v>
      </c>
      <c r="B42" s="47" t="e">
        <f>IF(ISODD(LEFT(RIGHT(betygsdata!B31,4),3)),"M","K")</f>
        <v>#VALUE!</v>
      </c>
      <c r="D42" s="48">
        <f>konverterat!C31</f>
        <v>0</v>
      </c>
      <c r="E42" s="48" t="str">
        <f t="shared" si="34"/>
        <v/>
      </c>
      <c r="F42" s="48">
        <f>konverterat!D31</f>
        <v>0</v>
      </c>
      <c r="G42" s="48" t="str">
        <f t="shared" si="35"/>
        <v/>
      </c>
      <c r="H42" s="48">
        <f>konverterat!E31</f>
        <v>0</v>
      </c>
      <c r="I42" s="48" t="str">
        <f t="shared" si="36"/>
        <v/>
      </c>
      <c r="J42" s="48">
        <f>konverterat!F31</f>
        <v>0</v>
      </c>
      <c r="K42" s="48" t="str">
        <f t="shared" si="37"/>
        <v/>
      </c>
      <c r="L42" s="48">
        <f>konverterat!G31</f>
        <v>0</v>
      </c>
      <c r="M42" s="48" t="str">
        <f t="shared" si="38"/>
        <v/>
      </c>
      <c r="N42" s="49">
        <f>konverterat!H31</f>
        <v>0</v>
      </c>
      <c r="O42" s="48">
        <f>konverterat!I31</f>
        <v>0</v>
      </c>
      <c r="P42" s="48" t="str">
        <f t="shared" si="39"/>
        <v/>
      </c>
      <c r="Q42" s="49">
        <f>konverterat!J31</f>
        <v>0</v>
      </c>
      <c r="R42" s="48">
        <f>konverterat!K31</f>
        <v>0</v>
      </c>
      <c r="S42" s="48" t="str">
        <f t="shared" si="40"/>
        <v/>
      </c>
      <c r="T42" s="48">
        <f>konverterat!L31</f>
        <v>0</v>
      </c>
      <c r="U42" s="48" t="str">
        <f t="shared" si="41"/>
        <v/>
      </c>
      <c r="V42" s="48">
        <f>konverterat!M31</f>
        <v>0</v>
      </c>
      <c r="W42" s="48" t="str">
        <f t="shared" si="42"/>
        <v/>
      </c>
      <c r="X42" s="48">
        <f>konverterat!N31</f>
        <v>0</v>
      </c>
      <c r="Y42" s="48" t="str">
        <f t="shared" si="43"/>
        <v/>
      </c>
      <c r="Z42" s="48">
        <f>konverterat!O31</f>
        <v>0</v>
      </c>
      <c r="AA42" s="48" t="str">
        <f t="shared" si="44"/>
        <v/>
      </c>
      <c r="AB42" s="48">
        <f>konverterat!P31</f>
        <v>0</v>
      </c>
      <c r="AC42" s="48" t="str">
        <f t="shared" si="45"/>
        <v/>
      </c>
      <c r="AD42" s="48">
        <f>konverterat!Q31</f>
        <v>0</v>
      </c>
      <c r="AE42" s="48" t="str">
        <f t="shared" si="46"/>
        <v/>
      </c>
      <c r="AF42" s="48">
        <f>konverterat!R31</f>
        <v>0</v>
      </c>
      <c r="AG42" s="48" t="str">
        <f t="shared" si="47"/>
        <v/>
      </c>
      <c r="AH42" s="48">
        <f>konverterat!S31</f>
        <v>0</v>
      </c>
      <c r="AI42" s="48" t="str">
        <f t="shared" si="48"/>
        <v/>
      </c>
      <c r="AJ42" s="48">
        <f>konverterat!T31</f>
        <v>0</v>
      </c>
      <c r="AK42" s="48" t="str">
        <f t="shared" si="49"/>
        <v/>
      </c>
      <c r="AL42" s="48">
        <f>konverterat!U31</f>
        <v>0</v>
      </c>
      <c r="AM42" s="48" t="str">
        <f t="shared" si="50"/>
        <v/>
      </c>
      <c r="AN42" s="48">
        <f>konverterat!V31</f>
        <v>0</v>
      </c>
      <c r="AO42" s="48" t="str">
        <f t="shared" si="51"/>
        <v/>
      </c>
      <c r="AP42" s="48">
        <f>konverterat!W31</f>
        <v>0</v>
      </c>
      <c r="AQ42" s="48" t="str">
        <f t="shared" si="52"/>
        <v/>
      </c>
      <c r="AR42" s="48">
        <f>konverterat!X31</f>
        <v>0</v>
      </c>
      <c r="AS42" s="48" t="str">
        <f t="shared" si="53"/>
        <v/>
      </c>
      <c r="AT42" s="48">
        <f>konverterat!Y31</f>
        <v>0</v>
      </c>
      <c r="AU42" s="10" t="str">
        <f t="shared" si="54"/>
        <v/>
      </c>
      <c r="AV42" s="4"/>
      <c r="AW42" s="50">
        <f>konverterat!Z31</f>
        <v>0</v>
      </c>
      <c r="AX42" s="12" t="str">
        <f t="shared" si="33"/>
        <v/>
      </c>
    </row>
    <row r="43" spans="1:53" ht="13.5" customHeight="1">
      <c r="A43" s="29">
        <f>konverterat!A32</f>
        <v>0</v>
      </c>
      <c r="B43" s="47" t="e">
        <f>IF(ISODD(LEFT(RIGHT(betygsdata!B32,4),3)),"M","K")</f>
        <v>#VALUE!</v>
      </c>
      <c r="D43" s="48">
        <f>konverterat!C32</f>
        <v>0</v>
      </c>
      <c r="E43" s="48" t="str">
        <f t="shared" si="34"/>
        <v/>
      </c>
      <c r="F43" s="48">
        <f>konverterat!D32</f>
        <v>0</v>
      </c>
      <c r="G43" s="48" t="str">
        <f t="shared" si="35"/>
        <v/>
      </c>
      <c r="H43" s="48">
        <f>konverterat!E32</f>
        <v>0</v>
      </c>
      <c r="I43" s="48" t="str">
        <f t="shared" si="36"/>
        <v/>
      </c>
      <c r="J43" s="48">
        <f>konverterat!F32</f>
        <v>0</v>
      </c>
      <c r="K43" s="48" t="str">
        <f t="shared" si="37"/>
        <v/>
      </c>
      <c r="L43" s="48">
        <f>konverterat!G32</f>
        <v>0</v>
      </c>
      <c r="M43" s="48" t="str">
        <f t="shared" si="38"/>
        <v/>
      </c>
      <c r="N43" s="49">
        <f>konverterat!H32</f>
        <v>0</v>
      </c>
      <c r="O43" s="48">
        <f>konverterat!I32</f>
        <v>0</v>
      </c>
      <c r="P43" s="48" t="str">
        <f t="shared" si="39"/>
        <v/>
      </c>
      <c r="Q43" s="49">
        <f>konverterat!J32</f>
        <v>0</v>
      </c>
      <c r="R43" s="48">
        <f>konverterat!K32</f>
        <v>0</v>
      </c>
      <c r="S43" s="48" t="str">
        <f t="shared" si="40"/>
        <v/>
      </c>
      <c r="T43" s="48">
        <f>konverterat!L32</f>
        <v>0</v>
      </c>
      <c r="U43" s="48" t="str">
        <f t="shared" si="41"/>
        <v/>
      </c>
      <c r="V43" s="48">
        <f>konverterat!M32</f>
        <v>0</v>
      </c>
      <c r="W43" s="48" t="str">
        <f t="shared" si="42"/>
        <v/>
      </c>
      <c r="X43" s="48">
        <f>konverterat!N32</f>
        <v>0</v>
      </c>
      <c r="Y43" s="48" t="str">
        <f t="shared" si="43"/>
        <v/>
      </c>
      <c r="Z43" s="48">
        <f>konverterat!O32</f>
        <v>0</v>
      </c>
      <c r="AA43" s="48" t="str">
        <f t="shared" si="44"/>
        <v/>
      </c>
      <c r="AB43" s="48">
        <f>konverterat!P32</f>
        <v>0</v>
      </c>
      <c r="AC43" s="48" t="str">
        <f t="shared" si="45"/>
        <v/>
      </c>
      <c r="AD43" s="48">
        <f>konverterat!Q32</f>
        <v>0</v>
      </c>
      <c r="AE43" s="48" t="str">
        <f t="shared" si="46"/>
        <v/>
      </c>
      <c r="AF43" s="48">
        <f>konverterat!R32</f>
        <v>0</v>
      </c>
      <c r="AG43" s="48" t="str">
        <f t="shared" si="47"/>
        <v/>
      </c>
      <c r="AH43" s="48">
        <f>konverterat!S32</f>
        <v>0</v>
      </c>
      <c r="AI43" s="48" t="str">
        <f t="shared" si="48"/>
        <v/>
      </c>
      <c r="AJ43" s="48">
        <f>konverterat!T32</f>
        <v>0</v>
      </c>
      <c r="AK43" s="48" t="str">
        <f t="shared" si="49"/>
        <v/>
      </c>
      <c r="AL43" s="48">
        <f>konverterat!U32</f>
        <v>0</v>
      </c>
      <c r="AM43" s="48" t="str">
        <f t="shared" si="50"/>
        <v/>
      </c>
      <c r="AN43" s="48">
        <f>konverterat!V32</f>
        <v>0</v>
      </c>
      <c r="AO43" s="48" t="str">
        <f t="shared" si="51"/>
        <v/>
      </c>
      <c r="AP43" s="48">
        <f>konverterat!W32</f>
        <v>0</v>
      </c>
      <c r="AQ43" s="48" t="str">
        <f t="shared" si="52"/>
        <v/>
      </c>
      <c r="AR43" s="48">
        <f>konverterat!X32</f>
        <v>0</v>
      </c>
      <c r="AS43" s="48" t="str">
        <f t="shared" si="53"/>
        <v/>
      </c>
      <c r="AT43" s="48">
        <f>konverterat!Y32</f>
        <v>0</v>
      </c>
      <c r="AU43" s="10" t="str">
        <f t="shared" si="54"/>
        <v/>
      </c>
      <c r="AV43" s="4"/>
      <c r="AW43" s="50">
        <f>konverterat!Z32</f>
        <v>0</v>
      </c>
      <c r="AX43" s="12" t="str">
        <f t="shared" si="33"/>
        <v/>
      </c>
    </row>
    <row r="44" spans="1:53" ht="13.5" customHeight="1">
      <c r="A44" s="29">
        <f>konverterat!A33</f>
        <v>0</v>
      </c>
      <c r="B44" s="47" t="e">
        <f>IF(ISODD(LEFT(RIGHT(betygsdata!B33,4),3)),"M","K")</f>
        <v>#VALUE!</v>
      </c>
      <c r="D44" s="48">
        <f>konverterat!C33</f>
        <v>0</v>
      </c>
      <c r="E44" s="48" t="str">
        <f t="shared" si="34"/>
        <v/>
      </c>
      <c r="F44" s="48">
        <f>konverterat!D33</f>
        <v>0</v>
      </c>
      <c r="G44" s="48" t="str">
        <f t="shared" si="35"/>
        <v/>
      </c>
      <c r="H44" s="48">
        <f>konverterat!E33</f>
        <v>0</v>
      </c>
      <c r="I44" s="48" t="str">
        <f t="shared" si="36"/>
        <v/>
      </c>
      <c r="J44" s="48">
        <f>konverterat!F33</f>
        <v>0</v>
      </c>
      <c r="K44" s="48" t="str">
        <f t="shared" si="37"/>
        <v/>
      </c>
      <c r="L44" s="48">
        <f>konverterat!G33</f>
        <v>0</v>
      </c>
      <c r="M44" s="48" t="str">
        <f t="shared" si="38"/>
        <v/>
      </c>
      <c r="N44" s="49">
        <f>konverterat!H33</f>
        <v>0</v>
      </c>
      <c r="O44" s="48">
        <f>konverterat!I33</f>
        <v>0</v>
      </c>
      <c r="P44" s="48" t="str">
        <f t="shared" si="39"/>
        <v/>
      </c>
      <c r="Q44" s="49">
        <f>konverterat!J33</f>
        <v>0</v>
      </c>
      <c r="R44" s="48">
        <f>konverterat!K33</f>
        <v>0</v>
      </c>
      <c r="S44" s="48" t="str">
        <f t="shared" si="40"/>
        <v/>
      </c>
      <c r="T44" s="48">
        <f>konverterat!L33</f>
        <v>0</v>
      </c>
      <c r="U44" s="48" t="str">
        <f t="shared" si="41"/>
        <v/>
      </c>
      <c r="V44" s="48">
        <f>konverterat!M33</f>
        <v>0</v>
      </c>
      <c r="W44" s="48" t="str">
        <f t="shared" si="42"/>
        <v/>
      </c>
      <c r="X44" s="48">
        <f>konverterat!N33</f>
        <v>0</v>
      </c>
      <c r="Y44" s="48" t="str">
        <f t="shared" si="43"/>
        <v/>
      </c>
      <c r="Z44" s="48">
        <f>konverterat!O33</f>
        <v>0</v>
      </c>
      <c r="AA44" s="48" t="str">
        <f t="shared" si="44"/>
        <v/>
      </c>
      <c r="AB44" s="48">
        <f>konverterat!P33</f>
        <v>0</v>
      </c>
      <c r="AC44" s="48" t="str">
        <f t="shared" si="45"/>
        <v/>
      </c>
      <c r="AD44" s="48">
        <f>konverterat!Q33</f>
        <v>0</v>
      </c>
      <c r="AE44" s="48" t="str">
        <f t="shared" si="46"/>
        <v/>
      </c>
      <c r="AF44" s="48">
        <f>konverterat!R33</f>
        <v>0</v>
      </c>
      <c r="AG44" s="48" t="str">
        <f t="shared" si="47"/>
        <v/>
      </c>
      <c r="AH44" s="48">
        <f>konverterat!S33</f>
        <v>0</v>
      </c>
      <c r="AI44" s="48" t="str">
        <f t="shared" si="48"/>
        <v/>
      </c>
      <c r="AJ44" s="48">
        <f>konverterat!T33</f>
        <v>0</v>
      </c>
      <c r="AK44" s="48" t="str">
        <f t="shared" si="49"/>
        <v/>
      </c>
      <c r="AL44" s="48">
        <f>konverterat!U33</f>
        <v>0</v>
      </c>
      <c r="AM44" s="48" t="str">
        <f t="shared" si="50"/>
        <v/>
      </c>
      <c r="AN44" s="48">
        <f>konverterat!V33</f>
        <v>0</v>
      </c>
      <c r="AO44" s="48" t="str">
        <f t="shared" si="51"/>
        <v/>
      </c>
      <c r="AP44" s="48">
        <f>konverterat!W33</f>
        <v>0</v>
      </c>
      <c r="AQ44" s="48" t="str">
        <f t="shared" si="52"/>
        <v/>
      </c>
      <c r="AR44" s="48">
        <f>konverterat!X33</f>
        <v>0</v>
      </c>
      <c r="AS44" s="48" t="str">
        <f t="shared" si="53"/>
        <v/>
      </c>
      <c r="AT44" s="48">
        <f>konverterat!Y33</f>
        <v>0</v>
      </c>
      <c r="AU44" s="10" t="str">
        <f t="shared" si="54"/>
        <v/>
      </c>
      <c r="AV44" s="4"/>
      <c r="AW44" s="50">
        <f>konverterat!Z33</f>
        <v>0</v>
      </c>
      <c r="AX44" s="12" t="str">
        <f t="shared" si="33"/>
        <v/>
      </c>
    </row>
    <row r="45" spans="1:53" ht="13.5" customHeight="1">
      <c r="A45" s="29">
        <f>konverterat!A34</f>
        <v>0</v>
      </c>
      <c r="B45" s="47" t="e">
        <f>IF(ISODD(LEFT(RIGHT(betygsdata!B34,4),3)),"M","K")</f>
        <v>#VALUE!</v>
      </c>
      <c r="D45" s="48">
        <f>konverterat!C34</f>
        <v>0</v>
      </c>
      <c r="E45" s="48" t="str">
        <f t="shared" si="34"/>
        <v/>
      </c>
      <c r="F45" s="48">
        <f>konverterat!D34</f>
        <v>0</v>
      </c>
      <c r="G45" s="48" t="str">
        <f t="shared" si="35"/>
        <v/>
      </c>
      <c r="H45" s="48">
        <f>konverterat!E34</f>
        <v>0</v>
      </c>
      <c r="I45" s="48" t="str">
        <f t="shared" si="36"/>
        <v/>
      </c>
      <c r="J45" s="48">
        <f>konverterat!F34</f>
        <v>0</v>
      </c>
      <c r="K45" s="48" t="str">
        <f t="shared" si="37"/>
        <v/>
      </c>
      <c r="L45" s="48">
        <f>konverterat!G34</f>
        <v>0</v>
      </c>
      <c r="M45" s="48" t="str">
        <f t="shared" si="38"/>
        <v/>
      </c>
      <c r="N45" s="49">
        <f>konverterat!H34</f>
        <v>0</v>
      </c>
      <c r="O45" s="48">
        <f>konverterat!I34</f>
        <v>0</v>
      </c>
      <c r="P45" s="48" t="str">
        <f t="shared" si="39"/>
        <v/>
      </c>
      <c r="Q45" s="49">
        <f>konverterat!J34</f>
        <v>0</v>
      </c>
      <c r="R45" s="48">
        <f>konverterat!K34</f>
        <v>0</v>
      </c>
      <c r="S45" s="48" t="str">
        <f t="shared" si="40"/>
        <v/>
      </c>
      <c r="T45" s="48">
        <f>konverterat!L34</f>
        <v>0</v>
      </c>
      <c r="U45" s="48" t="str">
        <f t="shared" si="41"/>
        <v/>
      </c>
      <c r="V45" s="48">
        <f>konverterat!M34</f>
        <v>0</v>
      </c>
      <c r="W45" s="48" t="str">
        <f t="shared" si="42"/>
        <v/>
      </c>
      <c r="X45" s="48">
        <f>konverterat!N34</f>
        <v>0</v>
      </c>
      <c r="Y45" s="48" t="str">
        <f t="shared" si="43"/>
        <v/>
      </c>
      <c r="Z45" s="48">
        <f>konverterat!O34</f>
        <v>0</v>
      </c>
      <c r="AA45" s="48" t="str">
        <f t="shared" si="44"/>
        <v/>
      </c>
      <c r="AB45" s="48">
        <f>konverterat!P34</f>
        <v>0</v>
      </c>
      <c r="AC45" s="48" t="str">
        <f t="shared" si="45"/>
        <v/>
      </c>
      <c r="AD45" s="48">
        <f>konverterat!Q34</f>
        <v>0</v>
      </c>
      <c r="AE45" s="48" t="str">
        <f t="shared" si="46"/>
        <v/>
      </c>
      <c r="AF45" s="48">
        <f>konverterat!R34</f>
        <v>0</v>
      </c>
      <c r="AG45" s="48" t="str">
        <f t="shared" si="47"/>
        <v/>
      </c>
      <c r="AH45" s="48">
        <f>konverterat!S34</f>
        <v>0</v>
      </c>
      <c r="AI45" s="48" t="str">
        <f t="shared" si="48"/>
        <v/>
      </c>
      <c r="AJ45" s="48">
        <f>konverterat!T34</f>
        <v>0</v>
      </c>
      <c r="AK45" s="48" t="str">
        <f t="shared" si="49"/>
        <v/>
      </c>
      <c r="AL45" s="48">
        <f>konverterat!U34</f>
        <v>0</v>
      </c>
      <c r="AM45" s="48" t="str">
        <f t="shared" si="50"/>
        <v/>
      </c>
      <c r="AN45" s="48">
        <f>konverterat!V34</f>
        <v>0</v>
      </c>
      <c r="AO45" s="48" t="str">
        <f t="shared" si="51"/>
        <v/>
      </c>
      <c r="AP45" s="48">
        <f>konverterat!W34</f>
        <v>0</v>
      </c>
      <c r="AQ45" s="48" t="str">
        <f t="shared" si="52"/>
        <v/>
      </c>
      <c r="AR45" s="48">
        <f>konverterat!X34</f>
        <v>0</v>
      </c>
      <c r="AS45" s="48" t="str">
        <f t="shared" si="53"/>
        <v/>
      </c>
      <c r="AT45" s="48">
        <f>konverterat!Y34</f>
        <v>0</v>
      </c>
      <c r="AU45" s="10" t="str">
        <f t="shared" si="54"/>
        <v/>
      </c>
      <c r="AV45" s="4"/>
      <c r="AW45" s="50">
        <f>konverterat!Z34</f>
        <v>0</v>
      </c>
      <c r="AX45" s="12" t="str">
        <f t="shared" ref="AX45" si="56">IFERROR(AVERAGE(E45,G45,I45,K45,M45,P45,S45,U45,W45,Y45,AA45,AC45,AE45,AG45,AI45,AK45,AM45,AO45,AQ45,AS45,AU45),"")</f>
        <v/>
      </c>
    </row>
  </sheetData>
  <sheetProtection selectLockedCells="1"/>
  <mergeCells count="2">
    <mergeCell ref="AZ32:BA32"/>
    <mergeCell ref="AZ33:BA33"/>
  </mergeCells>
  <conditionalFormatting sqref="D14:D45 F14:F45 H14:H45 J14:J45 L14:L45 O14:O45 R14:R45 T14:T45 V14:V45 X14:X45 Z14:Z45 AB14:AB45 AD14:AD45 AF14:AF45 AH14:AH45 AJ14:AJ45 AL14:AL45 AN14:AN45 AP14:AP45 AR14:AR45 AT14:AT45">
    <cfRule type="cellIs" dxfId="13" priority="181" operator="equal">
      <formula>$A$3</formula>
    </cfRule>
    <cfRule type="cellIs" dxfId="12" priority="182" operator="equal">
      <formula>$BA$18</formula>
    </cfRule>
    <cfRule type="cellIs" dxfId="11" priority="183" operator="equal">
      <formula>$BA$16</formula>
    </cfRule>
    <cfRule type="cellIs" dxfId="10" priority="184" operator="equal">
      <formula>$BA$14</formula>
    </cfRule>
    <cfRule type="cellIs" dxfId="9" priority="185" operator="equal">
      <formula>$BB$14</formula>
    </cfRule>
    <cfRule type="cellIs" dxfId="8" priority="186" operator="equal">
      <formula>$BB$16</formula>
    </cfRule>
  </conditionalFormatting>
  <conditionalFormatting sqref="D5:L7 O5:O7 R5:AT7">
    <cfRule type="cellIs" dxfId="7" priority="175" operator="between">
      <formula>0.1</formula>
      <formula>$BA$24</formula>
    </cfRule>
    <cfRule type="cellIs" dxfId="6" priority="176" operator="between">
      <formula>$BA$26</formula>
      <formula>30</formula>
    </cfRule>
  </conditionalFormatting>
  <conditionalFormatting sqref="AW14:AW45">
    <cfRule type="cellIs" dxfId="5" priority="1" operator="greaterThanOrEqual">
      <formula>$BA$22</formula>
    </cfRule>
    <cfRule type="cellIs" dxfId="4" priority="2" operator="between">
      <formula>1</formula>
      <formula>$BA$20</formula>
    </cfRule>
  </conditionalFormatting>
  <conditionalFormatting sqref="AX14:AX45">
    <cfRule type="cellIs" dxfId="3" priority="9" operator="between">
      <formula>0.1</formula>
      <formula>$BA$24</formula>
    </cfRule>
    <cfRule type="cellIs" dxfId="2" priority="10" operator="between">
      <formula>$BA$26</formula>
      <formula>30</formula>
    </cfRule>
  </conditionalFormatting>
  <dataValidations count="5">
    <dataValidation type="list" allowBlank="1" showInputMessage="1" showErrorMessage="1" errorTitle="Fel värde" error="Välj ett betygssteg A - F" promptTitle="Välj ett betygssteg A - F" sqref="BA11 BA9 BA16:BB16 BA18" xr:uid="{00000000-0002-0000-0400-000000000000}">
      <formula1>$BC$15:$BC$20</formula1>
    </dataValidation>
    <dataValidation type="whole" allowBlank="1" showInputMessage="1" showErrorMessage="1" error="Ange ett tal mellan 0 och 20" promptTitle="Ange ett tal mellan 0 och 20" sqref="BA26 BA24" xr:uid="{00000000-0002-0000-0400-000001000000}">
      <formula1>0</formula1>
      <formula2>20</formula2>
    </dataValidation>
    <dataValidation type="whole" allowBlank="1" showInputMessage="1" showErrorMessage="1" promptTitle="Ange ett tal mellan 0 och 340" sqref="BA20" xr:uid="{00000000-0002-0000-0400-000002000000}">
      <formula1>0</formula1>
      <formula2>340</formula2>
    </dataValidation>
    <dataValidation type="list" allowBlank="1" showInputMessage="1" showErrorMessage="1" errorTitle="Fel värden" error="Välj ett betygssteg A - F" promptTitle="Välj ett betygssteg A - F" sqref="BA14:BB14" xr:uid="{00000000-0002-0000-0400-000003000000}">
      <formula1>$BC$15:$BC$20</formula1>
    </dataValidation>
    <dataValidation type="whole" allowBlank="1" showInputMessage="1" showErrorMessage="1" promptTitle="Ange ett tal mellan 0 och 340" sqref="BA22" xr:uid="{00000000-0002-0000-0400-000005000000}">
      <formula1>0</formula1>
      <formula2>500</formula2>
    </dataValidation>
  </dataValidations>
  <printOptions horizontalCentered="1" verticalCentered="1"/>
  <pageMargins left="0.19685039370078741" right="0.19685039370078741" top="0.39370078740157483" bottom="0.39370078740157483" header="0.39370078740157483" footer="0.19685039370078741"/>
  <pageSetup paperSize="9" scale="95" orientation="landscape" useFirstPageNumber="1" r:id="rId1"/>
  <headerFooter>
    <oddFooter>&amp;C&amp;6
&amp;R&amp;"Arial,Normal"&amp;6En mall från &amp;K0070C0www.struktiv.se</oddFooter>
  </headerFooter>
  <drawing r:id="rId2"/>
  <legacyDrawing r:id="rId3"/>
  <picture r:id="rId4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D34"/>
  <sheetViews>
    <sheetView showGridLines="0" tabSelected="1" zoomScaleNormal="100" workbookViewId="0">
      <selection activeCell="AG8" sqref="AG8"/>
    </sheetView>
  </sheetViews>
  <sheetFormatPr defaultRowHeight="14.5"/>
  <cols>
    <col min="1" max="1" width="9.90625" style="5" customWidth="1"/>
    <col min="2" max="2" width="3.453125" style="1" customWidth="1"/>
    <col min="3" max="28" width="4" style="1" customWidth="1"/>
    <col min="29" max="29" width="8.90625" style="1" bestFit="1" customWidth="1"/>
    <col min="30" max="30" width="5.6328125" style="1" customWidth="1"/>
  </cols>
  <sheetData>
    <row r="1" spans="1:30" ht="14.25" customHeight="1">
      <c r="A1" s="53" t="s">
        <v>0</v>
      </c>
      <c r="B1" s="53"/>
      <c r="C1" s="53"/>
      <c r="D1" s="53"/>
    </row>
    <row r="2" spans="1:30" s="7" customFormat="1" ht="21.5">
      <c r="A2" s="5" t="s">
        <v>1</v>
      </c>
      <c r="B2" s="1" t="s">
        <v>23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6" t="s">
        <v>121</v>
      </c>
      <c r="I2" s="36" t="s">
        <v>122</v>
      </c>
      <c r="J2" s="2" t="s">
        <v>127</v>
      </c>
      <c r="K2" s="2" t="s">
        <v>128</v>
      </c>
      <c r="L2" s="2" t="s">
        <v>34</v>
      </c>
      <c r="M2" s="2" t="s">
        <v>35</v>
      </c>
      <c r="N2" s="2" t="s">
        <v>7</v>
      </c>
      <c r="O2" s="2" t="s">
        <v>8</v>
      </c>
      <c r="P2" s="2" t="s">
        <v>9</v>
      </c>
      <c r="Q2" s="2" t="s">
        <v>10</v>
      </c>
      <c r="R2" s="2" t="s">
        <v>11</v>
      </c>
      <c r="S2" s="2" t="s">
        <v>12</v>
      </c>
      <c r="T2" s="2" t="s">
        <v>13</v>
      </c>
      <c r="U2" s="2" t="s">
        <v>14</v>
      </c>
      <c r="V2" s="2" t="s">
        <v>15</v>
      </c>
      <c r="W2" s="2" t="s">
        <v>16</v>
      </c>
      <c r="X2" s="2" t="s">
        <v>17</v>
      </c>
      <c r="Y2" s="2" t="s">
        <v>18</v>
      </c>
      <c r="Z2" s="2" t="s">
        <v>19</v>
      </c>
      <c r="AA2" s="36" t="s">
        <v>119</v>
      </c>
      <c r="AB2" s="2" t="s">
        <v>20</v>
      </c>
      <c r="AC2" s="36" t="s">
        <v>120</v>
      </c>
      <c r="AD2" s="2" t="s">
        <v>130</v>
      </c>
    </row>
    <row r="3" spans="1:30" s="4" customFormat="1" ht="15" customHeight="1">
      <c r="A3" s="39" t="s">
        <v>123</v>
      </c>
      <c r="B3" s="40"/>
      <c r="C3" s="41"/>
      <c r="D3" s="41"/>
      <c r="E3" s="41"/>
      <c r="F3" s="41"/>
      <c r="G3" s="41"/>
      <c r="H3" s="42"/>
      <c r="I3" s="42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2"/>
      <c r="AB3" s="41"/>
      <c r="AC3" s="42"/>
      <c r="AD3" s="41"/>
    </row>
    <row r="4" spans="1:30" s="4" customFormat="1" ht="15" customHeight="1">
      <c r="A4" s="43"/>
      <c r="B4" s="40"/>
      <c r="C4" s="41"/>
      <c r="D4" s="41"/>
      <c r="E4" s="41"/>
      <c r="F4" s="41"/>
      <c r="G4" s="41"/>
      <c r="H4" s="42"/>
      <c r="I4" s="42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2"/>
      <c r="AB4" s="41"/>
      <c r="AC4" s="42"/>
      <c r="AD4" s="41"/>
    </row>
    <row r="5" spans="1:30" s="4" customFormat="1" ht="15" customHeight="1">
      <c r="A5" s="43"/>
      <c r="B5" s="40"/>
      <c r="C5" s="41"/>
      <c r="D5" s="41"/>
      <c r="E5" s="41"/>
      <c r="F5" s="41"/>
      <c r="G5" s="41"/>
      <c r="H5" s="42"/>
      <c r="I5" s="42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2"/>
      <c r="AB5" s="41"/>
      <c r="AC5" s="42"/>
      <c r="AD5" s="41"/>
    </row>
    <row r="6" spans="1:30" s="4" customFormat="1" ht="15" customHeight="1">
      <c r="A6" s="43"/>
      <c r="B6" s="40"/>
      <c r="C6" s="41"/>
      <c r="D6" s="41"/>
      <c r="E6" s="41"/>
      <c r="F6" s="41"/>
      <c r="G6" s="41"/>
      <c r="H6" s="42"/>
      <c r="I6" s="42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2"/>
      <c r="AB6" s="41"/>
      <c r="AC6" s="42"/>
      <c r="AD6" s="41"/>
    </row>
    <row r="7" spans="1:30" s="4" customFormat="1" ht="15" customHeight="1">
      <c r="A7" s="43"/>
      <c r="B7" s="40"/>
      <c r="C7" s="41"/>
      <c r="D7" s="41"/>
      <c r="E7" s="41"/>
      <c r="F7" s="41"/>
      <c r="G7" s="41"/>
      <c r="H7" s="42"/>
      <c r="I7" s="42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2"/>
      <c r="AB7" s="41"/>
      <c r="AC7" s="42"/>
      <c r="AD7" s="41"/>
    </row>
    <row r="8" spans="1:30" s="4" customFormat="1" ht="15" customHeight="1">
      <c r="A8" s="43"/>
      <c r="B8" s="40"/>
      <c r="C8" s="41"/>
      <c r="D8" s="41"/>
      <c r="E8" s="41"/>
      <c r="F8" s="41"/>
      <c r="G8" s="41"/>
      <c r="H8" s="42"/>
      <c r="I8" s="42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2"/>
      <c r="AB8" s="41"/>
      <c r="AC8" s="42"/>
      <c r="AD8" s="41"/>
    </row>
    <row r="9" spans="1:30" s="4" customFormat="1" ht="15" customHeight="1">
      <c r="A9" s="43"/>
      <c r="B9" s="40"/>
      <c r="C9" s="41"/>
      <c r="D9" s="41"/>
      <c r="E9" s="41"/>
      <c r="F9" s="41"/>
      <c r="G9" s="41"/>
      <c r="H9" s="42"/>
      <c r="I9" s="42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2"/>
      <c r="AB9" s="41"/>
      <c r="AC9" s="42"/>
      <c r="AD9" s="41"/>
    </row>
    <row r="10" spans="1:30" s="4" customFormat="1" ht="15" customHeight="1">
      <c r="A10" s="43"/>
      <c r="B10" s="40"/>
      <c r="C10" s="41"/>
      <c r="D10" s="41"/>
      <c r="E10" s="41"/>
      <c r="F10" s="41"/>
      <c r="G10" s="41"/>
      <c r="H10" s="42"/>
      <c r="I10" s="42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2"/>
      <c r="AB10" s="41"/>
      <c r="AC10" s="42"/>
      <c r="AD10" s="41"/>
    </row>
    <row r="11" spans="1:30" s="4" customFormat="1" ht="15" customHeight="1">
      <c r="A11" s="43"/>
      <c r="B11" s="40"/>
      <c r="C11" s="41"/>
      <c r="D11" s="41"/>
      <c r="E11" s="41"/>
      <c r="F11" s="41"/>
      <c r="G11" s="41"/>
      <c r="H11" s="42"/>
      <c r="I11" s="42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2"/>
      <c r="AB11" s="41"/>
      <c r="AC11" s="42"/>
      <c r="AD11" s="41"/>
    </row>
    <row r="12" spans="1:30" s="4" customFormat="1" ht="15" customHeight="1">
      <c r="A12" s="43"/>
      <c r="B12" s="40"/>
      <c r="C12" s="41"/>
      <c r="D12" s="41"/>
      <c r="E12" s="41"/>
      <c r="F12" s="41"/>
      <c r="G12" s="41"/>
      <c r="H12" s="42"/>
      <c r="I12" s="42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2"/>
      <c r="AB12" s="41"/>
      <c r="AC12" s="42"/>
      <c r="AD12" s="41"/>
    </row>
    <row r="13" spans="1:30" s="4" customFormat="1" ht="15" customHeight="1">
      <c r="A13" s="43"/>
      <c r="B13" s="40"/>
      <c r="C13" s="41"/>
      <c r="D13" s="41"/>
      <c r="E13" s="41"/>
      <c r="F13" s="41"/>
      <c r="G13" s="41"/>
      <c r="H13" s="42"/>
      <c r="I13" s="42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2"/>
      <c r="AB13" s="41"/>
      <c r="AC13" s="42"/>
      <c r="AD13" s="41"/>
    </row>
    <row r="14" spans="1:30" s="4" customFormat="1" ht="15" customHeight="1">
      <c r="A14" s="43"/>
      <c r="B14" s="40"/>
      <c r="C14" s="41"/>
      <c r="D14" s="41"/>
      <c r="E14" s="41"/>
      <c r="F14" s="41"/>
      <c r="G14" s="41"/>
      <c r="H14" s="42"/>
      <c r="I14" s="42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2"/>
      <c r="AB14" s="41"/>
      <c r="AC14" s="42"/>
      <c r="AD14" s="41"/>
    </row>
    <row r="15" spans="1:30" s="4" customFormat="1" ht="15" customHeight="1">
      <c r="A15" s="43"/>
      <c r="B15" s="40"/>
      <c r="C15" s="41"/>
      <c r="D15" s="41"/>
      <c r="E15" s="41"/>
      <c r="F15" s="41"/>
      <c r="G15" s="41"/>
      <c r="H15" s="42"/>
      <c r="I15" s="42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2"/>
      <c r="AB15" s="41"/>
      <c r="AC15" s="42"/>
      <c r="AD15" s="41"/>
    </row>
    <row r="16" spans="1:30" s="4" customFormat="1" ht="15" customHeight="1">
      <c r="A16" s="43"/>
      <c r="B16" s="40"/>
      <c r="C16" s="41"/>
      <c r="D16" s="41"/>
      <c r="E16" s="41"/>
      <c r="F16" s="41"/>
      <c r="G16" s="41"/>
      <c r="H16" s="42"/>
      <c r="I16" s="42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2"/>
      <c r="AB16" s="41"/>
      <c r="AC16" s="42"/>
      <c r="AD16" s="41"/>
    </row>
    <row r="17" spans="1:30" s="4" customFormat="1" ht="15" customHeight="1">
      <c r="A17" s="43"/>
      <c r="B17" s="40"/>
      <c r="C17" s="41"/>
      <c r="D17" s="41"/>
      <c r="E17" s="41"/>
      <c r="F17" s="41"/>
      <c r="G17" s="41"/>
      <c r="H17" s="42"/>
      <c r="I17" s="42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2"/>
      <c r="AB17" s="41"/>
      <c r="AC17" s="42"/>
      <c r="AD17" s="41"/>
    </row>
    <row r="18" spans="1:30" s="4" customFormat="1" ht="15" customHeight="1">
      <c r="A18" s="43"/>
      <c r="B18" s="40"/>
      <c r="C18" s="41"/>
      <c r="D18" s="41"/>
      <c r="E18" s="41"/>
      <c r="F18" s="41"/>
      <c r="G18" s="41"/>
      <c r="H18" s="42"/>
      <c r="I18" s="42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2"/>
      <c r="AB18" s="41"/>
      <c r="AC18" s="42"/>
      <c r="AD18" s="41"/>
    </row>
    <row r="19" spans="1:30" s="4" customFormat="1" ht="15" customHeight="1">
      <c r="A19" s="43"/>
      <c r="B19" s="40"/>
      <c r="C19" s="41"/>
      <c r="D19" s="41"/>
      <c r="E19" s="41"/>
      <c r="F19" s="41"/>
      <c r="G19" s="41"/>
      <c r="H19" s="42"/>
      <c r="I19" s="42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2"/>
      <c r="AB19" s="41"/>
      <c r="AC19" s="42"/>
      <c r="AD19" s="41"/>
    </row>
    <row r="20" spans="1:30" s="4" customFormat="1" ht="15" customHeight="1">
      <c r="A20" s="43"/>
      <c r="B20" s="40"/>
      <c r="C20" s="41"/>
      <c r="D20" s="41"/>
      <c r="E20" s="41"/>
      <c r="F20" s="41"/>
      <c r="G20" s="41"/>
      <c r="H20" s="42"/>
      <c r="I20" s="42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2"/>
      <c r="AB20" s="41"/>
      <c r="AC20" s="42"/>
      <c r="AD20" s="41"/>
    </row>
    <row r="21" spans="1:30" s="4" customFormat="1" ht="15" customHeight="1">
      <c r="A21" s="43"/>
      <c r="B21" s="40"/>
      <c r="C21" s="41"/>
      <c r="D21" s="41"/>
      <c r="E21" s="41"/>
      <c r="F21" s="41"/>
      <c r="G21" s="41"/>
      <c r="H21" s="42"/>
      <c r="I21" s="42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2"/>
      <c r="AB21" s="41"/>
      <c r="AC21" s="42"/>
      <c r="AD21" s="41"/>
    </row>
    <row r="22" spans="1:30" s="4" customFormat="1" ht="15" customHeight="1">
      <c r="A22" s="43"/>
      <c r="B22" s="40"/>
      <c r="C22" s="41"/>
      <c r="D22" s="41"/>
      <c r="E22" s="41"/>
      <c r="F22" s="41"/>
      <c r="G22" s="41"/>
      <c r="H22" s="42"/>
      <c r="I22" s="42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2"/>
      <c r="AB22" s="41"/>
      <c r="AC22" s="42"/>
      <c r="AD22" s="41"/>
    </row>
    <row r="23" spans="1:30" s="4" customFormat="1" ht="15" customHeight="1">
      <c r="A23" s="43"/>
      <c r="B23" s="40"/>
      <c r="C23" s="41"/>
      <c r="D23" s="41"/>
      <c r="E23" s="41"/>
      <c r="F23" s="41"/>
      <c r="G23" s="41"/>
      <c r="H23" s="42"/>
      <c r="I23" s="42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2"/>
      <c r="AB23" s="41"/>
      <c r="AC23" s="42"/>
      <c r="AD23" s="41"/>
    </row>
    <row r="24" spans="1:30" s="4" customFormat="1" ht="15" customHeight="1">
      <c r="A24" s="43"/>
      <c r="B24" s="40"/>
      <c r="C24" s="41"/>
      <c r="D24" s="41"/>
      <c r="E24" s="41"/>
      <c r="F24" s="41"/>
      <c r="G24" s="41"/>
      <c r="H24" s="42"/>
      <c r="I24" s="42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2"/>
      <c r="AB24" s="41"/>
      <c r="AC24" s="42"/>
      <c r="AD24" s="41"/>
    </row>
    <row r="25" spans="1:30" s="4" customFormat="1" ht="15" customHeight="1">
      <c r="A25" s="43"/>
      <c r="B25" s="40"/>
      <c r="C25" s="41"/>
      <c r="D25" s="41"/>
      <c r="E25" s="41"/>
      <c r="F25" s="41"/>
      <c r="G25" s="41"/>
      <c r="H25" s="42"/>
      <c r="I25" s="42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2"/>
      <c r="AB25" s="41"/>
      <c r="AC25" s="42"/>
      <c r="AD25" s="41"/>
    </row>
    <row r="26" spans="1:30" ht="15" customHeight="1">
      <c r="A26" s="43"/>
      <c r="B26" s="40"/>
      <c r="C26" s="41"/>
      <c r="D26" s="41"/>
      <c r="E26" s="41"/>
      <c r="F26" s="41"/>
      <c r="G26" s="41"/>
      <c r="H26" s="42"/>
      <c r="I26" s="42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2"/>
      <c r="AB26" s="41"/>
      <c r="AC26" s="42"/>
      <c r="AD26" s="41"/>
    </row>
    <row r="27" spans="1:30" ht="15" customHeight="1">
      <c r="A27" s="43"/>
      <c r="B27" s="40"/>
      <c r="C27" s="41"/>
      <c r="D27" s="41"/>
      <c r="E27" s="41"/>
      <c r="F27" s="41"/>
      <c r="G27" s="41"/>
      <c r="H27" s="42"/>
      <c r="I27" s="42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2"/>
      <c r="AB27" s="41"/>
      <c r="AC27" s="42"/>
      <c r="AD27" s="41"/>
    </row>
    <row r="28" spans="1:30" ht="15" customHeight="1">
      <c r="A28" s="43"/>
      <c r="B28" s="40"/>
      <c r="C28" s="41"/>
      <c r="D28" s="41"/>
      <c r="E28" s="41"/>
      <c r="F28" s="41"/>
      <c r="G28" s="41"/>
      <c r="H28" s="42"/>
      <c r="I28" s="42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2"/>
      <c r="AB28" s="41"/>
      <c r="AC28" s="42"/>
      <c r="AD28" s="41"/>
    </row>
    <row r="29" spans="1:30" ht="15" customHeight="1">
      <c r="A29" s="43"/>
      <c r="B29" s="40"/>
      <c r="C29" s="41"/>
      <c r="D29" s="41"/>
      <c r="E29" s="41"/>
      <c r="F29" s="41"/>
      <c r="G29" s="41"/>
      <c r="H29" s="42"/>
      <c r="I29" s="42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2"/>
      <c r="AB29" s="41"/>
      <c r="AC29" s="42"/>
      <c r="AD29" s="41"/>
    </row>
    <row r="30" spans="1:30" ht="15" customHeight="1">
      <c r="A30" s="43"/>
      <c r="B30" s="40"/>
      <c r="C30" s="41"/>
      <c r="D30" s="41"/>
      <c r="E30" s="41"/>
      <c r="F30" s="41"/>
      <c r="G30" s="41"/>
      <c r="H30" s="42"/>
      <c r="I30" s="42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2"/>
      <c r="AB30" s="41"/>
      <c r="AC30" s="42"/>
      <c r="AD30" s="41"/>
    </row>
    <row r="31" spans="1:30" ht="15" customHeight="1">
      <c r="A31" s="43"/>
      <c r="B31" s="40"/>
      <c r="C31" s="41"/>
      <c r="D31" s="41"/>
      <c r="E31" s="41"/>
      <c r="F31" s="41"/>
      <c r="G31" s="41"/>
      <c r="H31" s="42"/>
      <c r="I31" s="42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2"/>
      <c r="AB31" s="41"/>
      <c r="AC31" s="42"/>
      <c r="AD31" s="41"/>
    </row>
    <row r="32" spans="1:30" ht="15" customHeight="1">
      <c r="A32" s="43"/>
      <c r="B32" s="40"/>
      <c r="C32" s="41"/>
      <c r="D32" s="41"/>
      <c r="E32" s="41"/>
      <c r="F32" s="41"/>
      <c r="G32" s="41"/>
      <c r="H32" s="42"/>
      <c r="I32" s="42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2"/>
      <c r="AB32" s="41"/>
      <c r="AC32" s="42"/>
      <c r="AD32" s="41"/>
    </row>
    <row r="33" spans="1:30" ht="15" customHeight="1">
      <c r="A33" s="43"/>
      <c r="B33" s="40"/>
      <c r="C33" s="41"/>
      <c r="D33" s="41"/>
      <c r="E33" s="41"/>
      <c r="F33" s="41"/>
      <c r="G33" s="41"/>
      <c r="H33" s="42"/>
      <c r="I33" s="42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2"/>
      <c r="AB33" s="41"/>
      <c r="AC33" s="42"/>
      <c r="AD33" s="41"/>
    </row>
    <row r="34" spans="1:30">
      <c r="A34" s="43"/>
      <c r="B34" s="40"/>
      <c r="C34" s="41"/>
      <c r="D34" s="41"/>
      <c r="E34" s="41"/>
      <c r="F34" s="41"/>
      <c r="G34" s="41"/>
      <c r="H34" s="42"/>
      <c r="I34" s="42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2"/>
      <c r="AB34" s="41"/>
      <c r="AC34" s="42"/>
      <c r="AD34" s="41"/>
    </row>
  </sheetData>
  <sheetProtection selectLockedCells="1"/>
  <mergeCells count="1">
    <mergeCell ref="A1:D1"/>
  </mergeCells>
  <conditionalFormatting sqref="C3:AD34">
    <cfRule type="cellIs" dxfId="1" priority="1" operator="equal">
      <formula>"F"</formula>
    </cfRule>
    <cfRule type="cellIs" dxfId="0" priority="2" operator="equal">
      <formula>"A"</formula>
    </cfRule>
  </conditionalFormatting>
  <pageMargins left="0.39370078740157483" right="0.39370078740157483" top="0.78740157480314965" bottom="0.39370078740157483" header="0.78740157480314965" footer="0.78740157480314965"/>
  <pageSetup paperSize="9" orientation="landscape" useFirstPageNumber="1" r:id="rId1"/>
  <headerFooter>
    <oddHeader>&amp;C&amp;"Times New Roman,Regular"&amp;12&amp;A</oddHeader>
    <oddFooter>&amp;C&amp;"Times New Roman,Regular"&amp;12Page &amp;P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2"/>
  <sheetViews>
    <sheetView workbookViewId="0">
      <selection activeCell="H15" sqref="H15"/>
    </sheetView>
  </sheetViews>
  <sheetFormatPr defaultRowHeight="14.5"/>
  <cols>
    <col min="1" max="1" width="7.08984375" style="5" customWidth="1"/>
    <col min="2" max="2" width="64.36328125" style="5" customWidth="1"/>
    <col min="3" max="7" width="9.08984375" style="5"/>
  </cols>
  <sheetData>
    <row r="1" spans="2:5" ht="39" customHeight="1"/>
    <row r="2" spans="2:5" ht="21">
      <c r="B2" s="21" t="s">
        <v>87</v>
      </c>
    </row>
    <row r="3" spans="2:5" ht="29.25" customHeight="1">
      <c r="B3" s="1" t="s">
        <v>88</v>
      </c>
    </row>
    <row r="4" spans="2:5">
      <c r="B4" s="1"/>
      <c r="E4" s="5" t="s">
        <v>86</v>
      </c>
    </row>
    <row r="5" spans="2:5">
      <c r="B5" s="1"/>
      <c r="E5" s="5" t="s">
        <v>85</v>
      </c>
    </row>
    <row r="6" spans="2:5">
      <c r="B6" s="1"/>
      <c r="E6" s="5" t="s">
        <v>83</v>
      </c>
    </row>
    <row r="7" spans="2:5">
      <c r="B7" s="1"/>
      <c r="E7" s="5" t="s">
        <v>84</v>
      </c>
    </row>
    <row r="8" spans="2:5">
      <c r="B8" s="1" t="s">
        <v>79</v>
      </c>
    </row>
    <row r="9" spans="2:5">
      <c r="B9" s="1" t="s">
        <v>80</v>
      </c>
    </row>
    <row r="10" spans="2:5">
      <c r="B10" s="1" t="s">
        <v>81</v>
      </c>
    </row>
    <row r="11" spans="2:5">
      <c r="B11" s="1"/>
    </row>
    <row r="12" spans="2:5">
      <c r="B12" s="1"/>
    </row>
    <row r="13" spans="2:5">
      <c r="B13" s="1"/>
    </row>
    <row r="14" spans="2:5">
      <c r="B14" s="1"/>
    </row>
    <row r="15" spans="2:5">
      <c r="B15" s="1"/>
    </row>
    <row r="16" spans="2:5">
      <c r="B16" s="1"/>
    </row>
    <row r="17" spans="2:2">
      <c r="B17" s="1"/>
    </row>
    <row r="18" spans="2:2">
      <c r="B18" s="1"/>
    </row>
    <row r="19" spans="2:2">
      <c r="B19" s="1"/>
    </row>
    <row r="20" spans="2:2">
      <c r="B20" s="1"/>
    </row>
    <row r="21" spans="2:2">
      <c r="B21" s="1"/>
    </row>
    <row r="22" spans="2:2">
      <c r="B22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6</vt:i4>
      </vt:variant>
      <vt:variant>
        <vt:lpstr>Namngivna områden</vt:lpstr>
      </vt:variant>
      <vt:variant>
        <vt:i4>2</vt:i4>
      </vt:variant>
    </vt:vector>
  </HeadingPairs>
  <TitlesOfParts>
    <vt:vector size="8" baseType="lpstr">
      <vt:lpstr>demo</vt:lpstr>
      <vt:lpstr>gör så här</vt:lpstr>
      <vt:lpstr>konverterat</vt:lpstr>
      <vt:lpstr>grejd</vt:lpstr>
      <vt:lpstr>betygsdata</vt:lpstr>
      <vt:lpstr>analysfrågor</vt:lpstr>
      <vt:lpstr>demo!Utskriftsområde</vt:lpstr>
      <vt:lpstr>grejd!Utskriftsområde</vt:lpstr>
    </vt:vector>
  </TitlesOfParts>
  <Company>Struktiv</Company>
  <LinksUpToDate>false</LinksUpToDate>
  <SharedDoc>false</SharedDoc>
  <HyperlinkBase>www.struktiv.se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 Hansson</dc:creator>
  <dc:description>Version PB3</dc:description>
  <cp:lastModifiedBy>Per Hansson</cp:lastModifiedBy>
  <cp:lastPrinted>2024-12-20T07:22:39Z</cp:lastPrinted>
  <dcterms:created xsi:type="dcterms:W3CDTF">2018-06-17T08:48:27Z</dcterms:created>
  <dcterms:modified xsi:type="dcterms:W3CDTF">2024-12-20T10:45:38Z</dcterms:modified>
</cp:coreProperties>
</file>